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kenfk-my.sharepoint.com/personal/christianm_viken_no/Documents/Alpakkautstillinger!/"/>
    </mc:Choice>
  </mc:AlternateContent>
  <xr:revisionPtr revIDLastSave="58" documentId="8_{D0707AA5-9B46-974F-B8D2-E02FDF116C27}" xr6:coauthVersionLast="47" xr6:coauthVersionMax="47" xr10:uidLastSave="{5EEA5949-1E46-0942-BA4A-30FB8B6CC95C}"/>
  <bookViews>
    <workbookView xWindow="1160" yWindow="500" windowWidth="27640" windowHeight="17500" xr2:uid="{25B1E2F6-EA69-2947-8C23-465934B239D0}"/>
  </bookViews>
  <sheets>
    <sheet name="Results" sheetId="1" r:id="rId1"/>
    <sheet name="Champions" sheetId="2" r:id="rId2"/>
  </sheets>
  <externalReferences>
    <externalReference r:id="rId3"/>
  </externalReferences>
  <definedNames>
    <definedName name="_xlnm._FilterDatabase" localSheetId="0" hidden="1">Results!$A$2:$Q$2</definedName>
    <definedName name="a">Champions!$XFC$4</definedName>
    <definedName name="Klasseliste">[1]Data!$A$2:$D$50</definedName>
    <definedName name="Klassenumre">[1]Data!$A$2:$A$50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J7" i="1" s="1"/>
  <c r="E10" i="1"/>
  <c r="F10" i="1"/>
  <c r="G10" i="1"/>
  <c r="H10" i="1"/>
  <c r="J10" i="1" s="1"/>
  <c r="H157" i="1"/>
  <c r="J157" i="1" s="1"/>
  <c r="G157" i="1"/>
  <c r="F157" i="1"/>
  <c r="E157" i="1"/>
  <c r="H156" i="1"/>
  <c r="J156" i="1" s="1"/>
  <c r="G156" i="1"/>
  <c r="F156" i="1"/>
  <c r="E156" i="1"/>
  <c r="H154" i="1"/>
  <c r="J154" i="1" s="1"/>
  <c r="G154" i="1"/>
  <c r="F154" i="1"/>
  <c r="E154" i="1"/>
  <c r="J153" i="1"/>
  <c r="H153" i="1"/>
  <c r="G153" i="1"/>
  <c r="F153" i="1"/>
  <c r="E153" i="1"/>
  <c r="J152" i="1"/>
  <c r="H152" i="1"/>
  <c r="G152" i="1"/>
  <c r="F152" i="1"/>
  <c r="E152" i="1"/>
  <c r="J155" i="1"/>
  <c r="H155" i="1"/>
  <c r="G155" i="1"/>
  <c r="F155" i="1"/>
  <c r="E155" i="1"/>
  <c r="J151" i="1"/>
  <c r="H151" i="1"/>
  <c r="G151" i="1"/>
  <c r="F151" i="1"/>
  <c r="E151" i="1"/>
  <c r="J150" i="1"/>
  <c r="H150" i="1"/>
  <c r="G150" i="1"/>
  <c r="F150" i="1"/>
  <c r="E150" i="1"/>
  <c r="J148" i="1"/>
  <c r="H148" i="1"/>
  <c r="G148" i="1"/>
  <c r="F148" i="1"/>
  <c r="E148" i="1"/>
  <c r="J147" i="1"/>
  <c r="H147" i="1"/>
  <c r="G147" i="1"/>
  <c r="F147" i="1"/>
  <c r="E147" i="1"/>
  <c r="J149" i="1"/>
  <c r="H149" i="1"/>
  <c r="G149" i="1"/>
  <c r="F149" i="1"/>
  <c r="E149" i="1"/>
  <c r="J146" i="1"/>
  <c r="H146" i="1"/>
  <c r="G146" i="1"/>
  <c r="F146" i="1"/>
  <c r="E146" i="1"/>
  <c r="J141" i="1"/>
  <c r="H141" i="1"/>
  <c r="G141" i="1"/>
  <c r="F141" i="1"/>
  <c r="E141" i="1"/>
  <c r="J143" i="1"/>
  <c r="H143" i="1"/>
  <c r="G143" i="1"/>
  <c r="F143" i="1"/>
  <c r="E143" i="1"/>
  <c r="J142" i="1"/>
  <c r="H142" i="1"/>
  <c r="G142" i="1"/>
  <c r="F142" i="1"/>
  <c r="E142" i="1"/>
  <c r="J144" i="1"/>
  <c r="H144" i="1"/>
  <c r="G144" i="1"/>
  <c r="F144" i="1"/>
  <c r="E144" i="1"/>
  <c r="J145" i="1"/>
  <c r="H145" i="1"/>
  <c r="G145" i="1"/>
  <c r="F145" i="1"/>
  <c r="E145" i="1"/>
  <c r="H129" i="1"/>
  <c r="J129" i="1" s="1"/>
  <c r="G129" i="1"/>
  <c r="F129" i="1"/>
  <c r="E129" i="1"/>
  <c r="H133" i="1"/>
  <c r="J133" i="1" s="1"/>
  <c r="G133" i="1"/>
  <c r="F133" i="1"/>
  <c r="E133" i="1"/>
  <c r="H125" i="1"/>
  <c r="J125" i="1" s="1"/>
  <c r="G125" i="1"/>
  <c r="F125" i="1"/>
  <c r="E125" i="1"/>
  <c r="H140" i="1"/>
  <c r="J140" i="1" s="1"/>
  <c r="G140" i="1"/>
  <c r="F140" i="1"/>
  <c r="E140" i="1"/>
  <c r="H127" i="1"/>
  <c r="J127" i="1" s="1"/>
  <c r="G127" i="1"/>
  <c r="F127" i="1"/>
  <c r="E127" i="1"/>
  <c r="H135" i="1"/>
  <c r="J135" i="1" s="1"/>
  <c r="G135" i="1"/>
  <c r="F135" i="1"/>
  <c r="E135" i="1"/>
  <c r="H131" i="1"/>
  <c r="J131" i="1" s="1"/>
  <c r="G131" i="1"/>
  <c r="F131" i="1"/>
  <c r="E131" i="1"/>
  <c r="H139" i="1"/>
  <c r="J139" i="1" s="1"/>
  <c r="G139" i="1"/>
  <c r="F139" i="1"/>
  <c r="E139" i="1"/>
  <c r="H138" i="1"/>
  <c r="J138" i="1" s="1"/>
  <c r="G138" i="1"/>
  <c r="F138" i="1"/>
  <c r="E138" i="1"/>
  <c r="H134" i="1"/>
  <c r="J134" i="1" s="1"/>
  <c r="G134" i="1"/>
  <c r="F134" i="1"/>
  <c r="E134" i="1"/>
  <c r="H130" i="1"/>
  <c r="J130" i="1" s="1"/>
  <c r="G130" i="1"/>
  <c r="F130" i="1"/>
  <c r="E130" i="1"/>
  <c r="H137" i="1"/>
  <c r="J137" i="1" s="1"/>
  <c r="G137" i="1"/>
  <c r="F137" i="1"/>
  <c r="E137" i="1"/>
  <c r="H128" i="1"/>
  <c r="J128" i="1" s="1"/>
  <c r="G128" i="1"/>
  <c r="F128" i="1"/>
  <c r="E128" i="1"/>
  <c r="H136" i="1"/>
  <c r="J136" i="1" s="1"/>
  <c r="G136" i="1"/>
  <c r="F136" i="1"/>
  <c r="E136" i="1"/>
  <c r="H132" i="1"/>
  <c r="J132" i="1" s="1"/>
  <c r="G132" i="1"/>
  <c r="F132" i="1"/>
  <c r="E132" i="1"/>
  <c r="H124" i="1"/>
  <c r="J124" i="1" s="1"/>
  <c r="G124" i="1"/>
  <c r="F124" i="1"/>
  <c r="E124" i="1"/>
  <c r="H126" i="1"/>
  <c r="J126" i="1" s="1"/>
  <c r="G126" i="1"/>
  <c r="F126" i="1"/>
  <c r="E126" i="1"/>
  <c r="J123" i="1"/>
  <c r="H123" i="1"/>
  <c r="G123" i="1"/>
  <c r="F123" i="1"/>
  <c r="E123" i="1"/>
  <c r="J122" i="1"/>
  <c r="H122" i="1"/>
  <c r="G122" i="1"/>
  <c r="F122" i="1"/>
  <c r="E122" i="1"/>
  <c r="J119" i="1"/>
  <c r="H119" i="1"/>
  <c r="G119" i="1"/>
  <c r="F119" i="1"/>
  <c r="E119" i="1"/>
  <c r="J121" i="1"/>
  <c r="H121" i="1"/>
  <c r="G121" i="1"/>
  <c r="F121" i="1"/>
  <c r="E121" i="1"/>
  <c r="J120" i="1"/>
  <c r="H120" i="1"/>
  <c r="G120" i="1"/>
  <c r="F120" i="1"/>
  <c r="E120" i="1"/>
  <c r="J115" i="1"/>
  <c r="H115" i="1"/>
  <c r="G115" i="1"/>
  <c r="F115" i="1"/>
  <c r="E115" i="1"/>
  <c r="J118" i="1"/>
  <c r="H118" i="1"/>
  <c r="G118" i="1"/>
  <c r="F118" i="1"/>
  <c r="E118" i="1"/>
  <c r="J116" i="1"/>
  <c r="H116" i="1"/>
  <c r="G116" i="1"/>
  <c r="F116" i="1"/>
  <c r="E116" i="1"/>
  <c r="J117" i="1"/>
  <c r="H117" i="1"/>
  <c r="G117" i="1"/>
  <c r="F117" i="1"/>
  <c r="E117" i="1"/>
  <c r="H109" i="1"/>
  <c r="J109" i="1" s="1"/>
  <c r="G109" i="1"/>
  <c r="F109" i="1"/>
  <c r="E109" i="1"/>
  <c r="H113" i="1"/>
  <c r="J113" i="1" s="1"/>
  <c r="G113" i="1"/>
  <c r="F113" i="1"/>
  <c r="E113" i="1"/>
  <c r="H112" i="1"/>
  <c r="J112" i="1" s="1"/>
  <c r="G112" i="1"/>
  <c r="F112" i="1"/>
  <c r="E112" i="1"/>
  <c r="H111" i="1"/>
  <c r="J111" i="1" s="1"/>
  <c r="G111" i="1"/>
  <c r="F111" i="1"/>
  <c r="E111" i="1"/>
  <c r="H110" i="1"/>
  <c r="J110" i="1" s="1"/>
  <c r="G110" i="1"/>
  <c r="F110" i="1"/>
  <c r="E110" i="1"/>
  <c r="H107" i="1"/>
  <c r="J107" i="1" s="1"/>
  <c r="G107" i="1"/>
  <c r="F107" i="1"/>
  <c r="H108" i="1"/>
  <c r="J108" i="1" s="1"/>
  <c r="G108" i="1"/>
  <c r="F108" i="1"/>
  <c r="E108" i="1"/>
  <c r="J114" i="1"/>
  <c r="H114" i="1"/>
  <c r="G114" i="1"/>
  <c r="F114" i="1"/>
  <c r="E114" i="1"/>
  <c r="J106" i="1"/>
  <c r="H106" i="1"/>
  <c r="G106" i="1"/>
  <c r="F106" i="1"/>
  <c r="E106" i="1"/>
  <c r="J102" i="1"/>
  <c r="H102" i="1"/>
  <c r="G102" i="1"/>
  <c r="F102" i="1"/>
  <c r="E102" i="1"/>
  <c r="J105" i="1"/>
  <c r="H105" i="1"/>
  <c r="G105" i="1"/>
  <c r="F105" i="1"/>
  <c r="E105" i="1"/>
  <c r="J103" i="1"/>
  <c r="H103" i="1"/>
  <c r="G103" i="1"/>
  <c r="F103" i="1"/>
  <c r="E103" i="1"/>
  <c r="J101" i="1"/>
  <c r="H101" i="1"/>
  <c r="G101" i="1"/>
  <c r="F101" i="1"/>
  <c r="E101" i="1"/>
  <c r="J104" i="1"/>
  <c r="H104" i="1"/>
  <c r="G104" i="1"/>
  <c r="F104" i="1"/>
  <c r="E104" i="1"/>
  <c r="J93" i="1"/>
  <c r="H93" i="1"/>
  <c r="G93" i="1"/>
  <c r="F93" i="1"/>
  <c r="E93" i="1"/>
  <c r="J94" i="1"/>
  <c r="H94" i="1"/>
  <c r="G94" i="1"/>
  <c r="F94" i="1"/>
  <c r="E94" i="1"/>
  <c r="J98" i="1"/>
  <c r="H98" i="1"/>
  <c r="G98" i="1"/>
  <c r="F98" i="1"/>
  <c r="E98" i="1"/>
  <c r="J95" i="1"/>
  <c r="H95" i="1"/>
  <c r="G95" i="1"/>
  <c r="F95" i="1"/>
  <c r="E95" i="1"/>
  <c r="J100" i="1"/>
  <c r="H100" i="1"/>
  <c r="G100" i="1"/>
  <c r="F100" i="1"/>
  <c r="E100" i="1"/>
  <c r="J97" i="1"/>
  <c r="H97" i="1"/>
  <c r="G97" i="1"/>
  <c r="F97" i="1"/>
  <c r="E97" i="1"/>
  <c r="J96" i="1"/>
  <c r="H96" i="1"/>
  <c r="G96" i="1"/>
  <c r="F96" i="1"/>
  <c r="E96" i="1"/>
  <c r="J99" i="1"/>
  <c r="H99" i="1"/>
  <c r="G99" i="1"/>
  <c r="F99" i="1"/>
  <c r="E99" i="1"/>
  <c r="H91" i="1"/>
  <c r="J91" i="1" s="1"/>
  <c r="G91" i="1"/>
  <c r="F91" i="1"/>
  <c r="E91" i="1"/>
  <c r="H90" i="1"/>
  <c r="J90" i="1" s="1"/>
  <c r="G90" i="1"/>
  <c r="F90" i="1"/>
  <c r="E90" i="1"/>
  <c r="H92" i="1"/>
  <c r="J92" i="1" s="1"/>
  <c r="G92" i="1"/>
  <c r="F92" i="1"/>
  <c r="E92" i="1"/>
  <c r="J88" i="1"/>
  <c r="H88" i="1"/>
  <c r="G88" i="1"/>
  <c r="F88" i="1"/>
  <c r="E88" i="1"/>
  <c r="J89" i="1"/>
  <c r="H89" i="1"/>
  <c r="G89" i="1"/>
  <c r="F89" i="1"/>
  <c r="E89" i="1"/>
  <c r="H87" i="1"/>
  <c r="J87" i="1" s="1"/>
  <c r="G87" i="1"/>
  <c r="F87" i="1"/>
  <c r="E87" i="1"/>
  <c r="H86" i="1"/>
  <c r="J86" i="1" s="1"/>
  <c r="G86" i="1"/>
  <c r="F86" i="1"/>
  <c r="E86" i="1"/>
  <c r="H85" i="1"/>
  <c r="J85" i="1" s="1"/>
  <c r="G85" i="1"/>
  <c r="F85" i="1"/>
  <c r="E85" i="1"/>
  <c r="H84" i="1"/>
  <c r="J84" i="1" s="1"/>
  <c r="G84" i="1"/>
  <c r="F84" i="1"/>
  <c r="E84" i="1"/>
  <c r="H83" i="1"/>
  <c r="J83" i="1" s="1"/>
  <c r="G83" i="1"/>
  <c r="F83" i="1"/>
  <c r="J82" i="1"/>
  <c r="H82" i="1"/>
  <c r="G82" i="1"/>
  <c r="F82" i="1"/>
  <c r="E82" i="1"/>
  <c r="J79" i="1"/>
  <c r="H79" i="1"/>
  <c r="G79" i="1"/>
  <c r="F79" i="1"/>
  <c r="E79" i="1"/>
  <c r="J80" i="1"/>
  <c r="H80" i="1"/>
  <c r="G80" i="1"/>
  <c r="F80" i="1"/>
  <c r="E80" i="1"/>
  <c r="J81" i="1"/>
  <c r="H81" i="1"/>
  <c r="G81" i="1"/>
  <c r="F81" i="1"/>
  <c r="E81" i="1"/>
  <c r="J77" i="1"/>
  <c r="H77" i="1"/>
  <c r="G77" i="1"/>
  <c r="F77" i="1"/>
  <c r="E77" i="1"/>
  <c r="J76" i="1"/>
  <c r="H76" i="1"/>
  <c r="G76" i="1"/>
  <c r="F76" i="1"/>
  <c r="E76" i="1"/>
  <c r="J73" i="1"/>
  <c r="H73" i="1"/>
  <c r="G73" i="1"/>
  <c r="F73" i="1"/>
  <c r="E73" i="1"/>
  <c r="J75" i="1"/>
  <c r="H75" i="1"/>
  <c r="G75" i="1"/>
  <c r="F75" i="1"/>
  <c r="E75" i="1"/>
  <c r="J74" i="1"/>
  <c r="H74" i="1"/>
  <c r="G74" i="1"/>
  <c r="F74" i="1"/>
  <c r="E74" i="1"/>
  <c r="J78" i="1"/>
  <c r="H78" i="1"/>
  <c r="G78" i="1"/>
  <c r="F78" i="1"/>
  <c r="E78" i="1"/>
  <c r="J72" i="1"/>
  <c r="H72" i="1"/>
  <c r="G72" i="1"/>
  <c r="F72" i="1"/>
  <c r="E72" i="1"/>
  <c r="H71" i="1"/>
  <c r="J71" i="1" s="1"/>
  <c r="G71" i="1"/>
  <c r="F71" i="1"/>
  <c r="E71" i="1"/>
  <c r="H65" i="1"/>
  <c r="J65" i="1" s="1"/>
  <c r="G65" i="1"/>
  <c r="F65" i="1"/>
  <c r="E65" i="1"/>
  <c r="H64" i="1"/>
  <c r="J64" i="1" s="1"/>
  <c r="G64" i="1"/>
  <c r="F64" i="1"/>
  <c r="E64" i="1"/>
  <c r="H62" i="1"/>
  <c r="J62" i="1" s="1"/>
  <c r="G62" i="1"/>
  <c r="F62" i="1"/>
  <c r="E62" i="1"/>
  <c r="H63" i="1"/>
  <c r="J63" i="1" s="1"/>
  <c r="G63" i="1"/>
  <c r="F63" i="1"/>
  <c r="E63" i="1"/>
  <c r="H70" i="1"/>
  <c r="J70" i="1" s="1"/>
  <c r="G70" i="1"/>
  <c r="F70" i="1"/>
  <c r="E70" i="1"/>
  <c r="H66" i="1"/>
  <c r="J66" i="1" s="1"/>
  <c r="G66" i="1"/>
  <c r="F66" i="1"/>
  <c r="E66" i="1"/>
  <c r="H69" i="1"/>
  <c r="J69" i="1" s="1"/>
  <c r="G69" i="1"/>
  <c r="F69" i="1"/>
  <c r="E69" i="1"/>
  <c r="H68" i="1"/>
  <c r="J68" i="1" s="1"/>
  <c r="G68" i="1"/>
  <c r="F68" i="1"/>
  <c r="E68" i="1"/>
  <c r="H67" i="1"/>
  <c r="J67" i="1" s="1"/>
  <c r="G67" i="1"/>
  <c r="F67" i="1"/>
  <c r="E67" i="1"/>
  <c r="J61" i="1"/>
  <c r="H61" i="1"/>
  <c r="G61" i="1"/>
  <c r="F61" i="1"/>
  <c r="E61" i="1"/>
  <c r="J58" i="1"/>
  <c r="H58" i="1"/>
  <c r="G58" i="1"/>
  <c r="F58" i="1"/>
  <c r="E58" i="1"/>
  <c r="J60" i="1"/>
  <c r="H60" i="1"/>
  <c r="G60" i="1"/>
  <c r="F60" i="1"/>
  <c r="E60" i="1"/>
  <c r="J57" i="1"/>
  <c r="H57" i="1"/>
  <c r="G57" i="1"/>
  <c r="F57" i="1"/>
  <c r="E57" i="1"/>
  <c r="J59" i="1"/>
  <c r="H59" i="1"/>
  <c r="G59" i="1"/>
  <c r="F59" i="1"/>
  <c r="E59" i="1"/>
  <c r="H53" i="1"/>
  <c r="J53" i="1" s="1"/>
  <c r="G53" i="1"/>
  <c r="F53" i="1"/>
  <c r="E53" i="1"/>
  <c r="H52" i="1"/>
  <c r="J52" i="1" s="1"/>
  <c r="G52" i="1"/>
  <c r="F52" i="1"/>
  <c r="E52" i="1"/>
  <c r="H56" i="1"/>
  <c r="J56" i="1" s="1"/>
  <c r="G56" i="1"/>
  <c r="F56" i="1"/>
  <c r="E56" i="1"/>
  <c r="H51" i="1"/>
  <c r="J51" i="1" s="1"/>
  <c r="G51" i="1"/>
  <c r="F51" i="1"/>
  <c r="E51" i="1"/>
  <c r="H55" i="1"/>
  <c r="J55" i="1" s="1"/>
  <c r="G55" i="1"/>
  <c r="F55" i="1"/>
  <c r="E55" i="1"/>
  <c r="H54" i="1"/>
  <c r="J54" i="1" s="1"/>
  <c r="G54" i="1"/>
  <c r="F54" i="1"/>
  <c r="E54" i="1"/>
  <c r="J50" i="1"/>
  <c r="H50" i="1"/>
  <c r="G50" i="1"/>
  <c r="F50" i="1"/>
  <c r="E50" i="1"/>
  <c r="J49" i="1"/>
  <c r="H49" i="1"/>
  <c r="G49" i="1"/>
  <c r="F49" i="1"/>
  <c r="E49" i="1"/>
  <c r="J48" i="1"/>
  <c r="H48" i="1"/>
  <c r="G48" i="1"/>
  <c r="F48" i="1"/>
  <c r="E48" i="1"/>
  <c r="J46" i="1"/>
  <c r="H46" i="1"/>
  <c r="G46" i="1"/>
  <c r="F46" i="1"/>
  <c r="E46" i="1"/>
  <c r="J47" i="1"/>
  <c r="H47" i="1"/>
  <c r="G47" i="1"/>
  <c r="F47" i="1"/>
  <c r="E47" i="1"/>
  <c r="H43" i="1"/>
  <c r="J43" i="1" s="1"/>
  <c r="G43" i="1"/>
  <c r="F43" i="1"/>
  <c r="E43" i="1"/>
  <c r="H44" i="1"/>
  <c r="J44" i="1" s="1"/>
  <c r="G44" i="1"/>
  <c r="F44" i="1"/>
  <c r="E44" i="1"/>
  <c r="H40" i="1"/>
  <c r="J40" i="1" s="1"/>
  <c r="G40" i="1"/>
  <c r="F40" i="1"/>
  <c r="E40" i="1"/>
  <c r="H39" i="1"/>
  <c r="J39" i="1" s="1"/>
  <c r="G39" i="1"/>
  <c r="F39" i="1"/>
  <c r="E39" i="1"/>
  <c r="H41" i="1"/>
  <c r="J41" i="1" s="1"/>
  <c r="G41" i="1"/>
  <c r="F41" i="1"/>
  <c r="E41" i="1"/>
  <c r="H42" i="1"/>
  <c r="J42" i="1" s="1"/>
  <c r="G42" i="1"/>
  <c r="F42" i="1"/>
  <c r="E42" i="1"/>
  <c r="H45" i="1"/>
  <c r="J45" i="1" s="1"/>
  <c r="G45" i="1"/>
  <c r="F45" i="1"/>
  <c r="E45" i="1"/>
  <c r="J38" i="1"/>
  <c r="H38" i="1"/>
  <c r="G38" i="1"/>
  <c r="F38" i="1"/>
  <c r="E38" i="1"/>
  <c r="J34" i="1"/>
  <c r="H34" i="1"/>
  <c r="G34" i="1"/>
  <c r="F34" i="1"/>
  <c r="E34" i="1"/>
  <c r="J35" i="1"/>
  <c r="H35" i="1"/>
  <c r="G35" i="1"/>
  <c r="F35" i="1"/>
  <c r="E35" i="1"/>
  <c r="J36" i="1"/>
  <c r="H36" i="1"/>
  <c r="G36" i="1"/>
  <c r="F36" i="1"/>
  <c r="E36" i="1"/>
  <c r="J37" i="1"/>
  <c r="H37" i="1"/>
  <c r="G37" i="1"/>
  <c r="F37" i="1"/>
  <c r="E37" i="1"/>
  <c r="H31" i="1"/>
  <c r="J31" i="1" s="1"/>
  <c r="G31" i="1"/>
  <c r="F31" i="1"/>
  <c r="E31" i="1"/>
  <c r="H33" i="1"/>
  <c r="J33" i="1" s="1"/>
  <c r="G33" i="1"/>
  <c r="F33" i="1"/>
  <c r="E33" i="1"/>
  <c r="H29" i="1"/>
  <c r="J29" i="1" s="1"/>
  <c r="G29" i="1"/>
  <c r="F29" i="1"/>
  <c r="E29" i="1"/>
  <c r="H30" i="1"/>
  <c r="J30" i="1" s="1"/>
  <c r="G30" i="1"/>
  <c r="F30" i="1"/>
  <c r="E30" i="1"/>
  <c r="H28" i="1"/>
  <c r="J28" i="1" s="1"/>
  <c r="G28" i="1"/>
  <c r="F28" i="1"/>
  <c r="H32" i="1"/>
  <c r="J32" i="1" s="1"/>
  <c r="G32" i="1"/>
  <c r="F32" i="1"/>
  <c r="E32" i="1"/>
  <c r="J26" i="1"/>
  <c r="H26" i="1"/>
  <c r="G26" i="1"/>
  <c r="F26" i="1"/>
  <c r="E26" i="1"/>
  <c r="J27" i="1"/>
  <c r="H27" i="1"/>
  <c r="G27" i="1"/>
  <c r="F27" i="1"/>
  <c r="E27" i="1"/>
  <c r="H21" i="1"/>
  <c r="J21" i="1" s="1"/>
  <c r="G21" i="1"/>
  <c r="F21" i="1"/>
  <c r="E21" i="1"/>
  <c r="H18" i="1"/>
  <c r="J18" i="1" s="1"/>
  <c r="G18" i="1"/>
  <c r="F18" i="1"/>
  <c r="E18" i="1"/>
  <c r="H23" i="1"/>
  <c r="J23" i="1" s="1"/>
  <c r="G23" i="1"/>
  <c r="F23" i="1"/>
  <c r="E23" i="1"/>
  <c r="H22" i="1"/>
  <c r="J22" i="1" s="1"/>
  <c r="G22" i="1"/>
  <c r="F22" i="1"/>
  <c r="E22" i="1"/>
  <c r="H19" i="1"/>
  <c r="J19" i="1" s="1"/>
  <c r="G19" i="1"/>
  <c r="F19" i="1"/>
  <c r="E19" i="1"/>
  <c r="H20" i="1"/>
  <c r="J20" i="1" s="1"/>
  <c r="G20" i="1"/>
  <c r="F20" i="1"/>
  <c r="E20" i="1"/>
  <c r="H25" i="1"/>
  <c r="J25" i="1" s="1"/>
  <c r="G25" i="1"/>
  <c r="F25" i="1"/>
  <c r="E25" i="1"/>
  <c r="H24" i="1"/>
  <c r="J24" i="1" s="1"/>
  <c r="G24" i="1"/>
  <c r="F24" i="1"/>
  <c r="E24" i="1"/>
  <c r="J17" i="1"/>
  <c r="H17" i="1"/>
  <c r="G17" i="1"/>
  <c r="F17" i="1"/>
  <c r="E17" i="1"/>
  <c r="J16" i="1"/>
  <c r="H16" i="1"/>
  <c r="G16" i="1"/>
  <c r="F16" i="1"/>
  <c r="E16" i="1"/>
  <c r="H15" i="1"/>
  <c r="J15" i="1" s="1"/>
  <c r="G15" i="1"/>
  <c r="F15" i="1"/>
  <c r="E15" i="1"/>
  <c r="H13" i="1"/>
  <c r="J13" i="1" s="1"/>
  <c r="G13" i="1"/>
  <c r="F13" i="1"/>
  <c r="H14" i="1"/>
  <c r="J14" i="1" s="1"/>
  <c r="G14" i="1"/>
  <c r="F14" i="1"/>
  <c r="E14" i="1"/>
  <c r="J11" i="1"/>
  <c r="H11" i="1"/>
  <c r="G11" i="1"/>
  <c r="F11" i="1"/>
  <c r="E11" i="1"/>
  <c r="J12" i="1"/>
  <c r="H12" i="1"/>
  <c r="G12" i="1"/>
  <c r="F12" i="1"/>
  <c r="E12" i="1"/>
  <c r="J8" i="1"/>
  <c r="H8" i="1"/>
  <c r="G8" i="1"/>
  <c r="F8" i="1"/>
  <c r="E8" i="1"/>
  <c r="J9" i="1"/>
  <c r="H9" i="1"/>
  <c r="G9" i="1"/>
  <c r="F9" i="1"/>
  <c r="E9" i="1"/>
  <c r="H5" i="1"/>
  <c r="J5" i="1" s="1"/>
  <c r="G5" i="1"/>
  <c r="F5" i="1"/>
  <c r="E5" i="1"/>
  <c r="H4" i="1"/>
  <c r="J4" i="1" s="1"/>
  <c r="G4" i="1"/>
  <c r="F4" i="1"/>
  <c r="E4" i="1"/>
  <c r="H6" i="1"/>
  <c r="J6" i="1" s="1"/>
  <c r="G6" i="1"/>
  <c r="F6" i="1"/>
  <c r="E6" i="1"/>
  <c r="H3" i="1"/>
  <c r="J3" i="1" s="1"/>
  <c r="G3" i="1"/>
  <c r="F3" i="1"/>
</calcChain>
</file>

<file path=xl/sharedStrings.xml><?xml version="1.0" encoding="utf-8"?>
<sst xmlns="http://schemas.openxmlformats.org/spreadsheetml/2006/main" count="1079" uniqueCount="451">
  <si>
    <t>Startnr</t>
  </si>
  <si>
    <t>NAR NR</t>
  </si>
  <si>
    <t>TIKOS DIVA</t>
  </si>
  <si>
    <t>NORVETIAS LEONARDO</t>
  </si>
  <si>
    <t>TIKOS DIXIE</t>
  </si>
  <si>
    <t>Tikos Alpakka</t>
  </si>
  <si>
    <t>TIKOS CINDERELLA</t>
  </si>
  <si>
    <t>INCA FLAGSHIP</t>
  </si>
  <si>
    <t>ALPAKKA BROMMA DANIELLA</t>
  </si>
  <si>
    <t>NORVETIAS VIOLETTA</t>
  </si>
  <si>
    <t>ØYSLEBØ TEODOR</t>
  </si>
  <si>
    <t>NORVETIAS HULDRA</t>
  </si>
  <si>
    <t>Norvetia Alpakka</t>
  </si>
  <si>
    <t>ALPAKKA BROMMA ABELONE</t>
  </si>
  <si>
    <t>FURZE PARK FIFTY SHADES OF GREY</t>
  </si>
  <si>
    <t>VAN DIEMEN ATHENA</t>
  </si>
  <si>
    <t>Alpakka Bromma</t>
  </si>
  <si>
    <t>MøNNERøD ALPAKKAS ADA</t>
  </si>
  <si>
    <t>SØRFLAENS GABRIEL</t>
  </si>
  <si>
    <t>SøRFLAENS FIONA</t>
  </si>
  <si>
    <t>Mønnerød Alpakka</t>
  </si>
  <si>
    <t>MYKLESTAD ALPAKKA ARWEN</t>
  </si>
  <si>
    <t>VAN DIEMEN ORION OF INCA</t>
  </si>
  <si>
    <t>MYKLESTAD ALPAKKA ARTEMIS</t>
  </si>
  <si>
    <t>Myklestad alpakka</t>
  </si>
  <si>
    <t>Myklestad alpakka v/Linda Trana</t>
  </si>
  <si>
    <t>ALPACAGARDENS GULLA</t>
  </si>
  <si>
    <t>ALPAKKAHAGEN SøRUMS CHINO</t>
  </si>
  <si>
    <t>ALPACAGARDENS CHRYSTAL BLUE</t>
  </si>
  <si>
    <t>Killingmo alpakka</t>
  </si>
  <si>
    <t>ALPAKKA BROMMA THUNDERBOLT</t>
  </si>
  <si>
    <t>INCA GREY TILLY</t>
  </si>
  <si>
    <t>MYKLESTAD ALPAKKA ARAGORN</t>
  </si>
  <si>
    <t>MYKLESTAD ALPAKKA ISABELL</t>
  </si>
  <si>
    <t>SNARUMS GAMMEN</t>
  </si>
  <si>
    <t>ALPAKKA BROMMA GLEDE</t>
  </si>
  <si>
    <t>Inger Væringstad</t>
  </si>
  <si>
    <t>NORVETIAS MISS PENELOPE</t>
  </si>
  <si>
    <t>NORVETIAS STORM</t>
  </si>
  <si>
    <t>NORVETIAS NOELLE</t>
  </si>
  <si>
    <t>LUNDEGåRDS MILENA</t>
  </si>
  <si>
    <t>NITTEDALS SPINNER</t>
  </si>
  <si>
    <t>AMBERSUN MILLI</t>
  </si>
  <si>
    <t>Lundegård alpakka</t>
  </si>
  <si>
    <t>NITTEDALS DINA</t>
  </si>
  <si>
    <t>ALPACAJOY OBSIDIAN</t>
  </si>
  <si>
    <t>ALPAKKA BROMMA DANCER</t>
  </si>
  <si>
    <t>Nittedal Alpakka</t>
  </si>
  <si>
    <t>ALPAKKA BROMMA FLORENCIA</t>
  </si>
  <si>
    <t>INCA FIRELIGHT</t>
  </si>
  <si>
    <t>SøRFLAENS ISELIN</t>
  </si>
  <si>
    <t>SøRFLAENS DIMITRA</t>
  </si>
  <si>
    <t>Sørflaen Gård</t>
  </si>
  <si>
    <t>NITTEDALS FRIKK</t>
  </si>
  <si>
    <t>ALPAKKA BROMMA FELICIA</t>
  </si>
  <si>
    <t>ALPAKKA BROMMA FORREST GUMP</t>
  </si>
  <si>
    <t>TIKOS JACK</t>
  </si>
  <si>
    <t>MAKRIDA ALPAKKA RåNåS PRINSEN</t>
  </si>
  <si>
    <t>NITTEDALS MINA</t>
  </si>
  <si>
    <t>LUNDEGåRDS CHAPLIN</t>
  </si>
  <si>
    <t>AMBERSUN CHANEL</t>
  </si>
  <si>
    <t>BøLGEN IVAN</t>
  </si>
  <si>
    <t>ALPAKKAHAGEN SØRUMS CHINO</t>
  </si>
  <si>
    <t>BJØRNERUD IDA</t>
  </si>
  <si>
    <t>Bølgen Alpakka</t>
  </si>
  <si>
    <t>NITTEDALS THUNDER</t>
  </si>
  <si>
    <t>NITTEDALS DAISY</t>
  </si>
  <si>
    <t>TøNSBERGS EZRA</t>
  </si>
  <si>
    <t>ALPACAJOY EZINNE</t>
  </si>
  <si>
    <t>Tønsbergs Alpakka</t>
  </si>
  <si>
    <t>SøRFLAENS KLAUS</t>
  </si>
  <si>
    <t>ALPAKINOS LEONARDO</t>
  </si>
  <si>
    <t>NC WILLY F86 SABRE</t>
  </si>
  <si>
    <t>ALPAKKA SIGDALS SIRI</t>
  </si>
  <si>
    <t>Alpakino Biljana C. Fredriksen</t>
  </si>
  <si>
    <t>NITTEDALS LUCIFER</t>
  </si>
  <si>
    <t>ØYGARDENS ANTHONETTA</t>
  </si>
  <si>
    <t>ALPACAGARDENS CARAMELLO</t>
  </si>
  <si>
    <t>ALPACAGARDENS VALENTINA</t>
  </si>
  <si>
    <t>Ellen Sofie Ødegården</t>
  </si>
  <si>
    <t>ALPACAJOY VESTA</t>
  </si>
  <si>
    <t>ALPACAJOY HUCKLEBERRY FINN</t>
  </si>
  <si>
    <t>CCNF VICTORIANA</t>
  </si>
  <si>
    <t>Alpacajoy of Norway</t>
  </si>
  <si>
    <t>TIKOS ZELDA</t>
  </si>
  <si>
    <t>NITTEDALS MOCCA</t>
  </si>
  <si>
    <t>ALPACAJOY VALENTINA</t>
  </si>
  <si>
    <t>MAKRIDA ALPAKKA RÅNÅS PRINSEN</t>
  </si>
  <si>
    <t>ALPACAJOY LA LUNA</t>
  </si>
  <si>
    <t>ALPAKKA BROMMA GRACELYNN</t>
  </si>
  <si>
    <t>GILT EDGE GOLD RUSH (NZ)</t>
  </si>
  <si>
    <t>ALPAKKA BROMMA GEENA</t>
  </si>
  <si>
    <t>SOLE DANIELLA</t>
  </si>
  <si>
    <t>ALPAKKA GAUSDAL BERGSENG AUGUSTIN</t>
  </si>
  <si>
    <t>EALAS ANTHYLLIS</t>
  </si>
  <si>
    <t>Sole Småbruk</t>
  </si>
  <si>
    <t>Sole Småbruk v/Hege Leite</t>
  </si>
  <si>
    <t>ALPACAGARDENS GIOLETTA</t>
  </si>
  <si>
    <t>AOS AGAMEMNON</t>
  </si>
  <si>
    <t>THE HERMITAGE LADY VALOUR</t>
  </si>
  <si>
    <t>SMEDSTUAS MINNIE</t>
  </si>
  <si>
    <t>ALPACAJOY G35</t>
  </si>
  <si>
    <t>Audun Lassen Aas</t>
  </si>
  <si>
    <t>NC LONG SALLY TALLY</t>
  </si>
  <si>
    <t>AMBERSUN CORAZON</t>
  </si>
  <si>
    <t>NC SOYANCE</t>
  </si>
  <si>
    <t>Knapper Alpakka</t>
  </si>
  <si>
    <t>MAKRIDA ALPAKKA RåNåS ELLINOR</t>
  </si>
  <si>
    <t>ALPAKKA GAUSDAL BERGSENG CAMILLO</t>
  </si>
  <si>
    <t>MAKRIDA ALPAKKA RÅNÅS JENNY</t>
  </si>
  <si>
    <t>Makrida Alpakka</t>
  </si>
  <si>
    <t>ALPACAGARDENS FRøKEN FIBER</t>
  </si>
  <si>
    <t>ALPACAGARDENS ANASTACIA</t>
  </si>
  <si>
    <t>SMEDSTUAS MIKKE</t>
  </si>
  <si>
    <t>TIKOS CASPER</t>
  </si>
  <si>
    <t>TIKOS MIRABELLE</t>
  </si>
  <si>
    <t>Nilsstua alpakka</t>
  </si>
  <si>
    <t>TIKOS NIKKO</t>
  </si>
  <si>
    <t>ANKALTERUD OTTO</t>
  </si>
  <si>
    <t>NORVETIAS HVITVEIS</t>
  </si>
  <si>
    <t>ALPACAJOY DAVID COPPERFIELD</t>
  </si>
  <si>
    <t>CCNF NAZARETH</t>
  </si>
  <si>
    <t>SUNNYHILL'S CONOPA'S LEZLEE</t>
  </si>
  <si>
    <t>SøRFLAENS KURT</t>
  </si>
  <si>
    <t>AMBERSUN JOEY</t>
  </si>
  <si>
    <t>WAINUI HEIGHTS PANEA</t>
  </si>
  <si>
    <t>SøRFLAENS KONRAD</t>
  </si>
  <si>
    <t>SøRFLAENS ISADORA</t>
  </si>
  <si>
    <t>NILSSTUA CARSTEN</t>
  </si>
  <si>
    <t>SøRFLAENS GAUTE</t>
  </si>
  <si>
    <t>SøRFLAENS ELENA</t>
  </si>
  <si>
    <t>LUNDEGåRDS CANDIS</t>
  </si>
  <si>
    <t>INCA CONQUEROR</t>
  </si>
  <si>
    <t>AMBERSUN CAROLINE</t>
  </si>
  <si>
    <t>MAKRIDA ALPAKKA RåNåS PUMBA</t>
  </si>
  <si>
    <t>ALPACAJOY M:Y</t>
  </si>
  <si>
    <t>Alpakka-Lykke v/Thomas Kortgår</t>
  </si>
  <si>
    <t>ENGHAUGEN SERAFINO AP</t>
  </si>
  <si>
    <t>COMPASS AUZENGATE'S PRIDE</t>
  </si>
  <si>
    <t>ENGHAUGEN FC SERENA</t>
  </si>
  <si>
    <t>Alpakka Enghaugen</t>
  </si>
  <si>
    <t>ALPAKKA GAUSDAL BERGSENG GRAZIANO</t>
  </si>
  <si>
    <t>ALPAKKA GAUSDAL BERGSENG CARMEN</t>
  </si>
  <si>
    <t>Alpakka Gausdal Bergseng DA</t>
  </si>
  <si>
    <t>SøRFLAENS IVER</t>
  </si>
  <si>
    <t>WATERS EDGE LIGHTNING BOLT</t>
  </si>
  <si>
    <t>LUNDEGåRDS KARI</t>
  </si>
  <si>
    <t>SøRFLAENS KORNILLE</t>
  </si>
  <si>
    <t>NC LADY WINDSONG</t>
  </si>
  <si>
    <t>Lise Lotte Rognstad</t>
  </si>
  <si>
    <t>ALPACAJOY OH LÀ LÀ</t>
  </si>
  <si>
    <t>ALPACAJOY SERAFINA</t>
  </si>
  <si>
    <t>MAKRIDA ALPAKKA RåNåS MARIE</t>
  </si>
  <si>
    <t>SOLE DELICIA</t>
  </si>
  <si>
    <t>SOLE APRIL</t>
  </si>
  <si>
    <t>TøNSBERGS QUEENBERRY</t>
  </si>
  <si>
    <t>ALPACAJOY CLOUDBERRY</t>
  </si>
  <si>
    <t>ALPAKKAHAGEN LEAH</t>
  </si>
  <si>
    <t>CAMBRIDGE BLOCKBUSTER</t>
  </si>
  <si>
    <t>ALPAKKAHAGEN SøRUMS TINA</t>
  </si>
  <si>
    <t>Alpakkahagen</t>
  </si>
  <si>
    <t>Leah Mathisen</t>
  </si>
  <si>
    <t>ALPACAJOY DIVINE COMEDY</t>
  </si>
  <si>
    <t>MIDT-TJORE'S KRYSTALL</t>
  </si>
  <si>
    <t>RA ALFRED</t>
  </si>
  <si>
    <t>ØYSLEBØ KAROLINE</t>
  </si>
  <si>
    <t>Midt-Tjore gård</t>
  </si>
  <si>
    <t>SøRFLAENS JENNY</t>
  </si>
  <si>
    <t>SMÅBRUKTES LOTTA</t>
  </si>
  <si>
    <t>RA NIGHT STORM</t>
  </si>
  <si>
    <t>Småbrukets Alpakka</t>
  </si>
  <si>
    <t>MIDT-TJORE'S SONIC</t>
  </si>
  <si>
    <t>ØYSLEBØ SYNNE</t>
  </si>
  <si>
    <t>...</t>
  </si>
  <si>
    <t>FSA FERDINAND</t>
  </si>
  <si>
    <t>TIANA</t>
  </si>
  <si>
    <t>Flatner Store Alpakka</t>
  </si>
  <si>
    <t>LUNDEGåRDS ANDERS</t>
  </si>
  <si>
    <t>AMBERSUN ANNIE</t>
  </si>
  <si>
    <t>ALPAKKA GAUSDAL BERGSENG ECUADOR</t>
  </si>
  <si>
    <t>ALPAKKA GAUSDAL BERGSENG JEWEL</t>
  </si>
  <si>
    <t>ENGHAUGEN ALVIN BB</t>
  </si>
  <si>
    <t>ENGHAUGEN ALICE</t>
  </si>
  <si>
    <t>TøNSBERGS SMASH</t>
  </si>
  <si>
    <t>CCNF MARIELLA</t>
  </si>
  <si>
    <t>ALPACAJOY STARDUST</t>
  </si>
  <si>
    <t>ALPACAJOY EPIPHANY</t>
  </si>
  <si>
    <t>NORVETIAS KOPERNIKUS</t>
  </si>
  <si>
    <t>NORVETIAS PICASSO</t>
  </si>
  <si>
    <t>RA TIRIL</t>
  </si>
  <si>
    <t>NILSSTUA CHARLIE</t>
  </si>
  <si>
    <t>RA ROSALIN</t>
  </si>
  <si>
    <t>ENGHAUGEN VERSACE LH</t>
  </si>
  <si>
    <t>AMBERSUN LION HEART ET</t>
  </si>
  <si>
    <t>AMBERSUN VERONICA AP</t>
  </si>
  <si>
    <t>ALPAKKAHAGEN MARIUS</t>
  </si>
  <si>
    <t>ALPAKKAHAGEN SøRUMS TURID</t>
  </si>
  <si>
    <t>ALPACAGARDENS GULLIVER</t>
  </si>
  <si>
    <t>ALPACAGARDENS REIDUN</t>
  </si>
  <si>
    <t>SAF CÆSAR</t>
  </si>
  <si>
    <t>ØSTERLEN ALPACKAS SISAY</t>
  </si>
  <si>
    <t>Sørum Alpakkafarm</t>
  </si>
  <si>
    <t>ALPAKKA GAUSDAL BERGSENG MORRIS</t>
  </si>
  <si>
    <t>ALPAKKA GAUSDAL BERGSENG ADRIANA</t>
  </si>
  <si>
    <t>KLEIVEN CHASE</t>
  </si>
  <si>
    <t>BR.S LUNA</t>
  </si>
  <si>
    <t>Kleiven Alpakka v/Aril Steinsland</t>
  </si>
  <si>
    <t>NC JOHNNY B GOOD</t>
  </si>
  <si>
    <t>SPA ALPACAS ADIRONDACK</t>
  </si>
  <si>
    <t>NC MARTIKA</t>
  </si>
  <si>
    <t>SøRFLAENS JOAKIM</t>
  </si>
  <si>
    <t>SØRFLAENS GAUTE</t>
  </si>
  <si>
    <t>SøRFLAENS EVELYN</t>
  </si>
  <si>
    <t>SKOGENS STARK</t>
  </si>
  <si>
    <t>ENGHAUGEN STINE</t>
  </si>
  <si>
    <t>Skogen alpakka</t>
  </si>
  <si>
    <t>TIKOS MARTIN</t>
  </si>
  <si>
    <t>MIDT-TJORE'S TIMMY</t>
  </si>
  <si>
    <t>SØRFLAENS FABIAN</t>
  </si>
  <si>
    <t>RA SOLVEIG</t>
  </si>
  <si>
    <t>RA ALVIN</t>
  </si>
  <si>
    <t>Rustad Alpakka</t>
  </si>
  <si>
    <t>ALPAKKAHAGEN AMALIE</t>
  </si>
  <si>
    <t>TIKOS NUALA</t>
  </si>
  <si>
    <t>TIKOS EVITA</t>
  </si>
  <si>
    <t>FSA CELIA</t>
  </si>
  <si>
    <t>ALPAKKA SIGDALS FAY</t>
  </si>
  <si>
    <t>SOLE DAISY</t>
  </si>
  <si>
    <t>EALAS ANEMONE</t>
  </si>
  <si>
    <t>MøNNERøD ALPAKKAS ASTRID</t>
  </si>
  <si>
    <t>SøRFLAENS HEDDA</t>
  </si>
  <si>
    <t>SMEDSTUAS LYKKE</t>
  </si>
  <si>
    <t>NITTEDALS PEPPA</t>
  </si>
  <si>
    <t>MIDT-TJORE'S ALMA</t>
  </si>
  <si>
    <t>ØYGARDENS REDVALD</t>
  </si>
  <si>
    <t>ALPACAGARDENS BELINDA</t>
  </si>
  <si>
    <t>ALPAKKAHAGEN CHRISTIANO</t>
  </si>
  <si>
    <t>ALPAKKAHAGEN SøRUMS SOFIE</t>
  </si>
  <si>
    <t>FSA HERMÈS</t>
  </si>
  <si>
    <t>ALPAKKA SIGDALS FRIDA</t>
  </si>
  <si>
    <t>ALPAKKA SKåBU FRODO</t>
  </si>
  <si>
    <t>AMBERSUN PURE ADRENALIN</t>
  </si>
  <si>
    <t>ALPAKKA NORGE FRENZITY</t>
  </si>
  <si>
    <t>Alpakka Skåbu</t>
  </si>
  <si>
    <t>SMEDSTUAS PLUTO</t>
  </si>
  <si>
    <t>RA PETRONELLA</t>
  </si>
  <si>
    <t>BøLGEN MAX</t>
  </si>
  <si>
    <t>LILLE ABEL</t>
  </si>
  <si>
    <t>BJØRNERUD MARIE</t>
  </si>
  <si>
    <t>ALPAKINOS RAPHAEL</t>
  </si>
  <si>
    <t>LUNDEGåRDS MATHIAS</t>
  </si>
  <si>
    <t>ALFYR SARA</t>
  </si>
  <si>
    <t>ALPAKKAHAGEN NANSEN</t>
  </si>
  <si>
    <t>SKOGENS NATHALIE</t>
  </si>
  <si>
    <t>SøRFLAENS JEPPE</t>
  </si>
  <si>
    <t>GILT EDGE GOLDEN GEM (NZ)</t>
  </si>
  <si>
    <t>ALPACAJOY QUICKSTEP</t>
  </si>
  <si>
    <t>CCNF BRITANNIA</t>
  </si>
  <si>
    <t>ALPACAJOY POSEIDON</t>
  </si>
  <si>
    <t>ALPACAJOY LADY OF THE CAMELLIAS</t>
  </si>
  <si>
    <t>AMBERSUN MANDIUS</t>
  </si>
  <si>
    <t>AMBERSUN MAY</t>
  </si>
  <si>
    <t>ALPAKKA NORGE KONRAD</t>
  </si>
  <si>
    <t>EP CAMBRIDGE THE INVESTOR (ET)</t>
  </si>
  <si>
    <t>ALPAKKA NORGE GINGER</t>
  </si>
  <si>
    <t>Alpakka Norge</t>
  </si>
  <si>
    <t>ENGHAUGEN ALFRED BB</t>
  </si>
  <si>
    <t>BøLGEN IVO</t>
  </si>
  <si>
    <t>LILLE ALEX</t>
  </si>
  <si>
    <t>ALPAKKA NORGE KEN</t>
  </si>
  <si>
    <t>ALPAKKA NORGE FIA</t>
  </si>
  <si>
    <t>SNOW DIAMOND QUEBEC</t>
  </si>
  <si>
    <t>XANADU P ARISTIDE</t>
  </si>
  <si>
    <t>DERWYDD MANCHU'S QISPIQAY</t>
  </si>
  <si>
    <t>ALPAKKA NORGE MAYFLOWER</t>
  </si>
  <si>
    <t>HOUGHTON SNOW FLOWER</t>
  </si>
  <si>
    <t>SAF DIANA</t>
  </si>
  <si>
    <t>SAF ABELONE</t>
  </si>
  <si>
    <t>ALPACAJOY VENGEANCE</t>
  </si>
  <si>
    <t>ALPACAJOY VENDETTA</t>
  </si>
  <si>
    <t>SOLE DONNA</t>
  </si>
  <si>
    <t>SOLE ACINA</t>
  </si>
  <si>
    <t>ALPAKKAHAGEN VEGA</t>
  </si>
  <si>
    <t>ENGHAUGEN GUNVOR</t>
  </si>
  <si>
    <t>ENGHAUGEN TINKA BB</t>
  </si>
  <si>
    <t>JAHR TINA THUNDER</t>
  </si>
  <si>
    <t>ALPAKKA SKåBU STELLA</t>
  </si>
  <si>
    <t>ALPAKKA SKåBU SAMSAYA</t>
  </si>
  <si>
    <t>ALPACAJOY SCUDERIA</t>
  </si>
  <si>
    <t>ALPACAJOY BELLISSIMO</t>
  </si>
  <si>
    <t>ALPACAJOY LAFERRARI</t>
  </si>
  <si>
    <t>ALPAKKAHAGEN SILJE</t>
  </si>
  <si>
    <t>AMBERSUN SIGNE</t>
  </si>
  <si>
    <t>ALPAKKA GAUSDAL BERGSENG BEATRIZ</t>
  </si>
  <si>
    <t>ALPACAJOY VIOLETTA VALERY</t>
  </si>
  <si>
    <t>ØYSLEBø TWINKLE</t>
  </si>
  <si>
    <t>ALPAKKA NORGE IKAROS</t>
  </si>
  <si>
    <t>ØYSLEBØ MONICA</t>
  </si>
  <si>
    <t>Øyslebø alpakka</t>
  </si>
  <si>
    <t>ØYSLEBø TRIXI</t>
  </si>
  <si>
    <t>ØYSLEBØ ILONA</t>
  </si>
  <si>
    <t>AMBERSUN GRACIANA PA</t>
  </si>
  <si>
    <t>AMBERSUN GRACEFUL FENNA</t>
  </si>
  <si>
    <t>Alpakka Enghaugen &amp; Ambersun Alpacas</t>
  </si>
  <si>
    <t>ALPAKKA BROMMA POPPY</t>
  </si>
  <si>
    <t>ALPAKKA BROMMA PIPPA</t>
  </si>
  <si>
    <t>ENGHAUGEN FRIDA PA</t>
  </si>
  <si>
    <t>AMBERSUN FRANCESCA</t>
  </si>
  <si>
    <t>ALPAKKA NORGE LAURITA</t>
  </si>
  <si>
    <t>ALPAKKA NORGE FALICITY</t>
  </si>
  <si>
    <t>ØYSLEBø ELLINOR</t>
  </si>
  <si>
    <t>ØYSLEBØ ANNE KARINE</t>
  </si>
  <si>
    <t>ALPAKKAHAGEN JOHANNES</t>
  </si>
  <si>
    <t>XANADU P. RESOLUTE</t>
  </si>
  <si>
    <t>SNOW DIAMOND PELIZA</t>
  </si>
  <si>
    <t>ALPACAJOY WALTER WHITE</t>
  </si>
  <si>
    <t>ALPACAJOY HYACINTH BUCKET</t>
  </si>
  <si>
    <t>SøRFLAENS KATO</t>
  </si>
  <si>
    <t>SøRFLAENS HELLE</t>
  </si>
  <si>
    <t>SOLE DAIMLER</t>
  </si>
  <si>
    <t>SOLA AREA</t>
  </si>
  <si>
    <t>ENGHAUGEN CRISPIAN BB</t>
  </si>
  <si>
    <t>ENGHAUGEN CRISPINA</t>
  </si>
  <si>
    <t>KLEIVEN RUBBLE</t>
  </si>
  <si>
    <t>BR.S BELLA</t>
  </si>
  <si>
    <t>ALPAKKA GAUSDAL BERGSENG RONALDO</t>
  </si>
  <si>
    <t>ALPAKKA GAUSDAL BERGSENG ANDREW</t>
  </si>
  <si>
    <t>ALPAKKA GAUSDAL BERGSENG MANAROLA</t>
  </si>
  <si>
    <t>AMBERSUN SILVIO BB</t>
  </si>
  <si>
    <t>AMBERSUN SILVIA</t>
  </si>
  <si>
    <t>ALPAKKA BROMMA WILLY WONKA</t>
  </si>
  <si>
    <t>WHITE FLOWER</t>
  </si>
  <si>
    <t>ALPAKKA BROMMA PINOCCHIO</t>
  </si>
  <si>
    <t>ALPAKKA BROMMA WHITE PEARL</t>
  </si>
  <si>
    <t>SOLE DURAMAX</t>
  </si>
  <si>
    <t>ALPAKKA NORGE ENIGMA</t>
  </si>
  <si>
    <t>ALPAKKA SKåBU EKKO</t>
  </si>
  <si>
    <t>ALPAKKA SKåBU EVITA</t>
  </si>
  <si>
    <t>ALPACAJOY RIGOLETTO</t>
  </si>
  <si>
    <t>CCNF TRAVIATA</t>
  </si>
  <si>
    <t>ENGHAUGEN FLOCKY TE</t>
  </si>
  <si>
    <t>AMBERSUN FC TERJE</t>
  </si>
  <si>
    <t>ENGHAUGEN FLORA</t>
  </si>
  <si>
    <t>ALPAKKA NORGE MAGIC</t>
  </si>
  <si>
    <t>SøRFLAENS KARL</t>
  </si>
  <si>
    <t>ALPAKKA SKåBU CHRISTIANO RONALDO</t>
  </si>
  <si>
    <t>ALPAKKA SKåBU COPACABANA</t>
  </si>
  <si>
    <t>LUNDEGåRDS LøVEHJERTE</t>
  </si>
  <si>
    <t>LUNDEGÅRDS LISE</t>
  </si>
  <si>
    <t>ALPACAJOY THOMAS SHELBY</t>
  </si>
  <si>
    <t>AMBERSUN SHERMAN PA</t>
  </si>
  <si>
    <t>AMBERSUN SHERIDAN 2</t>
  </si>
  <si>
    <t>ENGHAUGEN CATHÁN PA</t>
  </si>
  <si>
    <t>AMBERSUN CASSANDRA</t>
  </si>
  <si>
    <t>ALPAKKA NORGE LASSITER</t>
  </si>
  <si>
    <t>ALPAKKA NORGE IRMELIN</t>
  </si>
  <si>
    <t>SKOGENS NAPOLEON</t>
  </si>
  <si>
    <t>ENGHAUGEN CASTOR BB</t>
  </si>
  <si>
    <t>SøRFLAENS ICAROS</t>
  </si>
  <si>
    <t>AMBERSUN RHICO BB</t>
  </si>
  <si>
    <t>AMBERSUN RHIA</t>
  </si>
  <si>
    <t>ALPAKKA SKåBU CLAUDIUS</t>
  </si>
  <si>
    <t>AMBERSUN TERJE FC</t>
  </si>
  <si>
    <t>AMBERSUN FIRE CHIEF</t>
  </si>
  <si>
    <t>AMBERSUN TAMARA</t>
  </si>
  <si>
    <t>SMEDSTUAS PEPSI</t>
  </si>
  <si>
    <t>ALPAKKAHAGEN SINDRE</t>
  </si>
  <si>
    <t>SKOGENS SIENNA</t>
  </si>
  <si>
    <t>ALPAKKA SKåBU TINTIN</t>
  </si>
  <si>
    <t>CAMBRIDGE TOTALITY</t>
  </si>
  <si>
    <t>ALPAKKAHAGEN KENNEDY</t>
  </si>
  <si>
    <t>ALPAKKAHAGEN SøRUMS MARI</t>
  </si>
  <si>
    <t>MøNNERøD ALPAKKAS ANTON</t>
  </si>
  <si>
    <t>SøRFLAENS EMILIE</t>
  </si>
  <si>
    <t>Champion</t>
  </si>
  <si>
    <t>Reserve Champion</t>
  </si>
  <si>
    <t>Res. Champion</t>
  </si>
  <si>
    <t>Fawn</t>
  </si>
  <si>
    <t>Beste Hoppe</t>
  </si>
  <si>
    <t>Beste Hingst</t>
  </si>
  <si>
    <t>Supreme Champion</t>
  </si>
  <si>
    <t>Avkomklasse Hingst, lyse avkom</t>
  </si>
  <si>
    <t>Avkomklasse Hingst, mørke avkom</t>
  </si>
  <si>
    <t>Avkomklasse Hoppe, lyse avkom</t>
  </si>
  <si>
    <t>Avkomklasse Hoppe, mørke avkom</t>
  </si>
  <si>
    <t>Beste norskavlet alpakka</t>
  </si>
  <si>
    <t>NAR</t>
  </si>
  <si>
    <t>Alpacajoy</t>
  </si>
  <si>
    <t>Midt-Tjore Gård</t>
  </si>
  <si>
    <t>Sørflaen Alpakka</t>
  </si>
  <si>
    <t>EP CAMBRIDGE THE INVESTOR</t>
  </si>
  <si>
    <t>ALPAKKAHAGEN TURID</t>
  </si>
  <si>
    <t>MIDT-TJORES ALMA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</si>
  <si>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</si>
  <si>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</si>
  <si>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</si>
  <si>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</si>
  <si>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</si>
  <si>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</si>
  <si>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</si>
  <si>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</si>
  <si>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</si>
  <si>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</si>
  <si>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</si>
  <si>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</si>
  <si>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Fargeklasse/Color</t>
  </si>
  <si>
    <t>Eier/Owner</t>
  </si>
  <si>
    <t>Oppdretter/Breeder</t>
  </si>
  <si>
    <t>Navn/Name</t>
  </si>
  <si>
    <t>Resultat/ Result</t>
  </si>
  <si>
    <t>Far/Father</t>
  </si>
  <si>
    <t>Mor/Mother</t>
  </si>
  <si>
    <t>Champion and Best female</t>
  </si>
  <si>
    <t>Champion, Bast male and Supreme</t>
  </si>
  <si>
    <t>Female</t>
  </si>
  <si>
    <t>Male</t>
  </si>
  <si>
    <t>GRÅ/ROSEGRÅ = GREY</t>
  </si>
  <si>
    <t>SVART = BLACK</t>
  </si>
  <si>
    <t>BRUN = BROWN</t>
  </si>
  <si>
    <t>LYS = LIGHT</t>
  </si>
  <si>
    <t>HVIT = WHITE</t>
  </si>
  <si>
    <t>Klasse/Class</t>
  </si>
  <si>
    <t>Aldersgruppe /Age class                   mnd. = months</t>
  </si>
  <si>
    <t>Kjønn/Sex                   Hoppe = Female      Hingst = Male</t>
  </si>
  <si>
    <t>Alder i mnd/          Age months</t>
  </si>
  <si>
    <t>Sist klippet dato/  Last shorn (date)</t>
  </si>
  <si>
    <t>Sist klippet mnd./          last shorn months</t>
  </si>
  <si>
    <t>NAVN/NAME</t>
  </si>
  <si>
    <t>DATE OF BIRTH</t>
  </si>
  <si>
    <t>TITLE</t>
  </si>
  <si>
    <t>Progeny class, Male, Dark</t>
  </si>
  <si>
    <t xml:space="preserve">Progeny class, Male, Light </t>
  </si>
  <si>
    <t>Progeny class, Female, Dark</t>
  </si>
  <si>
    <t>Best male</t>
  </si>
  <si>
    <t>Best female</t>
  </si>
  <si>
    <t>Judges Choice</t>
  </si>
  <si>
    <t>Best Norwegain</t>
  </si>
  <si>
    <t>Grey</t>
  </si>
  <si>
    <t>Black</t>
  </si>
  <si>
    <t>Brown</t>
  </si>
  <si>
    <t>Light</t>
  </si>
  <si>
    <t>White</t>
  </si>
  <si>
    <t>FAR/FATHER</t>
  </si>
  <si>
    <t>MOR/MOTHER</t>
  </si>
  <si>
    <t>OPPDRETTTER/BREEDER</t>
  </si>
  <si>
    <t>EIER/OWNER</t>
  </si>
  <si>
    <t>Progeny class, Female, Light</t>
  </si>
  <si>
    <t>Dommerens Favoritt</t>
  </si>
  <si>
    <t>Født dato/ Date of birth</t>
  </si>
  <si>
    <t>ALPAKKAUTSTILLING 2022 - VINNERE / NATIONALS 2022 - WINNERS</t>
  </si>
  <si>
    <t>ALPAKKAUTSTILLINGEN 2022 - RESULTATER / NATIONALS 2022 -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</si>
</sst>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trike/>
      <sz val="14"/>
      <color theme="1"/>
      <name val="Calibri"/>
      <family val="2"/>
      <scheme val="minor"/>
    </font>
    <font>
      <strike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trike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trike/>
      <sz val="16"/>
      <name val="Calibri"/>
      <family val="2"/>
      <scheme val="minor"/>
    </font>
    <font>
      <sz val="1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48"/>
      <color theme="1"/>
      <name val="Calibri (Brødtekst)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1C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5" borderId="0" xfId="0" applyFont="1" applyFill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1" fillId="7" borderId="2" xfId="0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2" borderId="3" xfId="0" applyFont="1" applyFill="1" applyBorder="1" applyAlignment="1">
      <alignment wrapText="1"/>
    </xf>
    <xf numFmtId="0" fontId="7" fillId="6" borderId="4" xfId="0" applyFont="1" applyFill="1" applyBorder="1" applyAlignment="1">
      <alignment horizontal="left"/>
    </xf>
    <xf numFmtId="14" fontId="7" fillId="6" borderId="4" xfId="0" applyNumberFormat="1" applyFont="1" applyFill="1" applyBorder="1" applyAlignment="1">
      <alignment horizontal="left"/>
    </xf>
    <xf numFmtId="0" fontId="7" fillId="6" borderId="4" xfId="0" applyFont="1" applyFill="1" applyBorder="1" applyAlignment="1" applyProtection="1">
      <alignment horizontal="left"/>
    </xf>
    <xf numFmtId="0" fontId="7" fillId="6" borderId="4" xfId="0" applyFont="1" applyFill="1" applyBorder="1" applyAlignment="1">
      <alignment horizontal="left" wrapText="1"/>
    </xf>
    <xf numFmtId="14" fontId="7" fillId="6" borderId="4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/>
    </xf>
    <xf numFmtId="14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 applyProtection="1">
      <alignment horizontal="left"/>
    </xf>
    <xf numFmtId="0" fontId="7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/>
    </xf>
    <xf numFmtId="14" fontId="1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 applyProtection="1">
      <alignment horizontal="left"/>
    </xf>
    <xf numFmtId="0" fontId="13" fillId="0" borderId="4" xfId="0" applyFont="1" applyFill="1" applyBorder="1" applyAlignment="1">
      <alignment horizontal="left" wrapText="1"/>
    </xf>
    <xf numFmtId="14" fontId="13" fillId="0" borderId="4" xfId="0" applyNumberFormat="1" applyFont="1" applyFill="1" applyBorder="1" applyAlignment="1">
      <alignment horizontal="left" wrapText="1"/>
    </xf>
    <xf numFmtId="0" fontId="7" fillId="5" borderId="4" xfId="0" applyFont="1" applyFill="1" applyBorder="1" applyAlignment="1">
      <alignment horizontal="left"/>
    </xf>
    <xf numFmtId="14" fontId="7" fillId="5" borderId="4" xfId="0" applyNumberFormat="1" applyFont="1" applyFill="1" applyBorder="1" applyAlignment="1">
      <alignment horizontal="left"/>
    </xf>
    <xf numFmtId="0" fontId="7" fillId="5" borderId="4" xfId="0" applyFont="1" applyFill="1" applyBorder="1" applyAlignment="1" applyProtection="1">
      <alignment horizontal="left"/>
    </xf>
    <xf numFmtId="0" fontId="7" fillId="0" borderId="4" xfId="0" applyFon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0" fontId="7" fillId="2" borderId="4" xfId="0" applyFont="1" applyFill="1" applyBorder="1" applyAlignment="1" applyProtection="1">
      <alignment horizontal="left"/>
    </xf>
    <xf numFmtId="14" fontId="7" fillId="6" borderId="4" xfId="0" quotePrefix="1" applyNumberFormat="1" applyFont="1" applyFill="1" applyBorder="1" applyAlignment="1">
      <alignment horizontal="left"/>
    </xf>
    <xf numFmtId="0" fontId="7" fillId="5" borderId="4" xfId="0" applyFont="1" applyFill="1" applyBorder="1" applyAlignment="1">
      <alignment horizontal="left" wrapText="1"/>
    </xf>
    <xf numFmtId="14" fontId="7" fillId="5" borderId="4" xfId="0" applyNumberFormat="1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/>
    </xf>
    <xf numFmtId="14" fontId="8" fillId="4" borderId="4" xfId="0" applyNumberFormat="1" applyFont="1" applyFill="1" applyBorder="1" applyAlignment="1">
      <alignment horizontal="left"/>
    </xf>
    <xf numFmtId="0" fontId="8" fillId="4" borderId="4" xfId="0" applyFont="1" applyFill="1" applyBorder="1" applyAlignment="1" applyProtection="1">
      <alignment horizontal="left"/>
    </xf>
    <xf numFmtId="0" fontId="8" fillId="4" borderId="4" xfId="0" applyFont="1" applyFill="1" applyBorder="1" applyAlignment="1">
      <alignment horizontal="left" wrapText="1"/>
    </xf>
    <xf numFmtId="14" fontId="8" fillId="4" borderId="4" xfId="0" applyNumberFormat="1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left"/>
    </xf>
    <xf numFmtId="14" fontId="8" fillId="7" borderId="4" xfId="0" applyNumberFormat="1" applyFont="1" applyFill="1" applyBorder="1" applyAlignment="1">
      <alignment horizontal="left"/>
    </xf>
    <xf numFmtId="0" fontId="8" fillId="7" borderId="4" xfId="0" applyFont="1" applyFill="1" applyBorder="1" applyAlignment="1" applyProtection="1">
      <alignment horizontal="left"/>
    </xf>
    <xf numFmtId="0" fontId="8" fillId="7" borderId="4" xfId="0" applyFont="1" applyFill="1" applyBorder="1" applyAlignment="1">
      <alignment horizontal="left" wrapText="1"/>
    </xf>
    <xf numFmtId="14" fontId="8" fillId="7" borderId="4" xfId="0" applyNumberFormat="1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14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14" fontId="9" fillId="2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14" fontId="9" fillId="0" borderId="0" xfId="0" applyNumberFormat="1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right"/>
    </xf>
    <xf numFmtId="0" fontId="9" fillId="0" borderId="5" xfId="0" applyFont="1" applyBorder="1"/>
    <xf numFmtId="0" fontId="9" fillId="3" borderId="5" xfId="0" applyFont="1" applyFill="1" applyBorder="1" applyAlignment="1">
      <alignment horizontal="right" indent="1"/>
    </xf>
    <xf numFmtId="0" fontId="9" fillId="0" borderId="5" xfId="0" applyFont="1" applyBorder="1" applyAlignment="1">
      <alignment horizontal="right" indent="1"/>
    </xf>
    <xf numFmtId="0" fontId="9" fillId="6" borderId="5" xfId="0" applyFont="1" applyFill="1" applyBorder="1" applyAlignment="1">
      <alignment horizontal="right" inden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8" borderId="5" xfId="0" applyFont="1" applyFill="1" applyBorder="1" applyAlignment="1">
      <alignment horizontal="right" indent="1"/>
    </xf>
    <xf numFmtId="0" fontId="9" fillId="4" borderId="5" xfId="0" applyFont="1" applyFill="1" applyBorder="1"/>
    <xf numFmtId="0" fontId="9" fillId="4" borderId="5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left" wrapText="1"/>
    </xf>
    <xf numFmtId="0" fontId="9" fillId="7" borderId="5" xfId="0" applyFont="1" applyFill="1" applyBorder="1"/>
    <xf numFmtId="0" fontId="9" fillId="7" borderId="5" xfId="0" applyFont="1" applyFill="1" applyBorder="1" applyAlignment="1">
      <alignment horizontal="left"/>
    </xf>
    <xf numFmtId="0" fontId="9" fillId="7" borderId="5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left" wrapText="1"/>
    </xf>
    <xf numFmtId="0" fontId="16" fillId="0" borderId="5" xfId="0" applyFont="1" applyBorder="1" applyAlignment="1">
      <alignment horizontal="left"/>
    </xf>
    <xf numFmtId="0" fontId="9" fillId="3" borderId="5" xfId="0" applyFont="1" applyFill="1" applyBorder="1"/>
    <xf numFmtId="0" fontId="9" fillId="3" borderId="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 wrapText="1"/>
    </xf>
    <xf numFmtId="0" fontId="9" fillId="6" borderId="5" xfId="0" applyFont="1" applyFill="1" applyBorder="1"/>
    <xf numFmtId="0" fontId="9" fillId="6" borderId="5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center"/>
    </xf>
    <xf numFmtId="0" fontId="9" fillId="8" borderId="5" xfId="0" applyFont="1" applyFill="1" applyBorder="1"/>
    <xf numFmtId="0" fontId="9" fillId="8" borderId="5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left"/>
    </xf>
    <xf numFmtId="0" fontId="2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5E0EC"/>
      <color rgb="FFE6AEFF"/>
      <color rgb="FFFFDAFF"/>
      <color rgb="FFE8B3FF"/>
      <color rgb="FFFFD1C8"/>
      <color rgb="FFFFA9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761999</xdr:colOff>
      <xdr:row>167</xdr:row>
      <xdr:rowOff>215296</xdr:rowOff>
    </xdr:from>
    <xdr:to>
      <xdr:col>16</xdr:col>
      <xdr:colOff>2997199</xdr:colOff>
      <xdr:row>194</xdr:row>
      <xdr:rowOff>215296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18DCB80F-420E-8749-A44B-6C724FAB6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1599" y="54317296"/>
          <a:ext cx="7213600" cy="822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1737895</xdr:colOff>
      <xdr:row>33</xdr:row>
      <xdr:rowOff>233947</xdr:rowOff>
    </xdr:from>
    <xdr:to>
      <xdr:col>10</xdr:col>
      <xdr:colOff>2123470</xdr:colOff>
      <xdr:row>67</xdr:row>
      <xdr:rowOff>93754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15E23ED-3AB2-A14F-B39D-C0C14252E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82895" y="11296315"/>
          <a:ext cx="8373208" cy="85827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pakkautstilling%202022%20-%20Pa&#778;meldingsliste%2023.04.2022%20-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liste"/>
      <sheetName val="Ark2"/>
      <sheetName val="Data"/>
      <sheetName val="Halloversikt"/>
      <sheetName val="Oppsett Hall"/>
      <sheetName val="Ark1"/>
      <sheetName val="Størrelse bås"/>
      <sheetName val="Championat"/>
      <sheetName val="Avkomklasser"/>
      <sheetName val="Oppdatert liste"/>
      <sheetName val="Tidsplaner"/>
      <sheetName val="Øremerker"/>
    </sheetNames>
    <sheetDataSet>
      <sheetData sheetId="0" refreshError="1"/>
      <sheetData sheetId="1" refreshError="1"/>
      <sheetData sheetId="2" refreshError="1">
        <row r="2">
          <cell r="A2">
            <v>101</v>
          </cell>
          <cell r="B2" t="str">
            <v>GRÅ/ROSEGRÅ</v>
          </cell>
          <cell r="C2" t="str">
            <v xml:space="preserve">Junior 6-12 mnd </v>
          </cell>
          <cell r="D2" t="str">
            <v>Hoppe</v>
          </cell>
          <cell r="H2">
            <v>44674</v>
          </cell>
        </row>
        <row r="3">
          <cell r="A3">
            <v>102</v>
          </cell>
          <cell r="B3" t="str">
            <v>GRÅ/ROSEGRÅ</v>
          </cell>
          <cell r="C3" t="str">
            <v>Ungdyr 12-24 mnd</v>
          </cell>
          <cell r="D3" t="str">
            <v>Hoppe</v>
          </cell>
        </row>
        <row r="4">
          <cell r="A4">
            <v>103</v>
          </cell>
          <cell r="B4" t="str">
            <v>GRÅ/ROSEGRÅ</v>
          </cell>
          <cell r="C4" t="str">
            <v>Voksen 24-48 mnd</v>
          </cell>
          <cell r="D4" t="str">
            <v>Hoppe</v>
          </cell>
        </row>
        <row r="5">
          <cell r="A5">
            <v>104</v>
          </cell>
          <cell r="B5" t="str">
            <v>GRÅ/ROSEGRÅ</v>
          </cell>
          <cell r="C5" t="str">
            <v xml:space="preserve">Senior 48 mnd og over </v>
          </cell>
          <cell r="D5" t="str">
            <v>Hoppe</v>
          </cell>
        </row>
        <row r="6">
          <cell r="A6">
            <v>105</v>
          </cell>
          <cell r="B6" t="str">
            <v>GRÅ/ROSEGRÅ</v>
          </cell>
          <cell r="C6" t="str">
            <v xml:space="preserve">Junior 6-12 mnd </v>
          </cell>
          <cell r="D6" t="str">
            <v>Hingst</v>
          </cell>
        </row>
        <row r="7">
          <cell r="A7">
            <v>106</v>
          </cell>
          <cell r="B7" t="str">
            <v>GRÅ/ROSEGRÅ</v>
          </cell>
          <cell r="C7" t="str">
            <v xml:space="preserve">Ungdyr 12-24 mnd </v>
          </cell>
          <cell r="D7" t="str">
            <v>Hingst</v>
          </cell>
        </row>
        <row r="8">
          <cell r="A8">
            <v>107</v>
          </cell>
          <cell r="B8" t="str">
            <v>GRÅ/ROSEGRÅ</v>
          </cell>
          <cell r="C8" t="str">
            <v xml:space="preserve">Voksen 24-48 mnd </v>
          </cell>
          <cell r="D8" t="str">
            <v>Hingst</v>
          </cell>
        </row>
        <row r="9">
          <cell r="A9">
            <v>108</v>
          </cell>
          <cell r="B9" t="str">
            <v>GRÅ/ROSEGRÅ</v>
          </cell>
          <cell r="C9" t="str">
            <v xml:space="preserve">Senior 48 mnd og over </v>
          </cell>
          <cell r="D9" t="str">
            <v>Hingst</v>
          </cell>
        </row>
        <row r="10">
          <cell r="A10">
            <v>201</v>
          </cell>
          <cell r="B10" t="str">
            <v>SVART</v>
          </cell>
          <cell r="C10" t="str">
            <v xml:space="preserve">Junior 6-12 mnd </v>
          </cell>
          <cell r="D10" t="str">
            <v>Hoppe</v>
          </cell>
        </row>
        <row r="11">
          <cell r="A11">
            <v>202</v>
          </cell>
          <cell r="B11" t="str">
            <v>SVART</v>
          </cell>
          <cell r="C11" t="str">
            <v>Ungdyr 12-24 mnd</v>
          </cell>
          <cell r="D11" t="str">
            <v>Hoppe</v>
          </cell>
        </row>
        <row r="12">
          <cell r="A12">
            <v>203</v>
          </cell>
          <cell r="B12" t="str">
            <v>SVART</v>
          </cell>
          <cell r="C12" t="str">
            <v>Voksen 24-48 mnd</v>
          </cell>
          <cell r="D12" t="str">
            <v>Hoppe</v>
          </cell>
        </row>
        <row r="13">
          <cell r="A13">
            <v>204</v>
          </cell>
          <cell r="B13" t="str">
            <v>SVART</v>
          </cell>
          <cell r="C13" t="str">
            <v xml:space="preserve">Senior 48 mnd og over </v>
          </cell>
          <cell r="D13" t="str">
            <v>Hoppe</v>
          </cell>
        </row>
        <row r="14">
          <cell r="A14">
            <v>205</v>
          </cell>
          <cell r="B14" t="str">
            <v>SVART</v>
          </cell>
          <cell r="C14" t="str">
            <v xml:space="preserve">Junior 6-12 mnd </v>
          </cell>
          <cell r="D14" t="str">
            <v>Hingst</v>
          </cell>
        </row>
        <row r="15">
          <cell r="A15">
            <v>206</v>
          </cell>
          <cell r="B15" t="str">
            <v>SVART</v>
          </cell>
          <cell r="C15" t="str">
            <v xml:space="preserve">Ungdyr 12-24 mnd </v>
          </cell>
          <cell r="D15" t="str">
            <v>Hingst</v>
          </cell>
        </row>
        <row r="16">
          <cell r="A16">
            <v>207</v>
          </cell>
          <cell r="B16" t="str">
            <v>SVART</v>
          </cell>
          <cell r="C16" t="str">
            <v xml:space="preserve">Voksen 24-48 mnd </v>
          </cell>
          <cell r="D16" t="str">
            <v>Hingst</v>
          </cell>
        </row>
        <row r="17">
          <cell r="A17">
            <v>208</v>
          </cell>
          <cell r="B17" t="str">
            <v>SVART</v>
          </cell>
          <cell r="C17" t="str">
            <v xml:space="preserve">Senior 48 mnd og over </v>
          </cell>
          <cell r="D17" t="str">
            <v>Hingst</v>
          </cell>
        </row>
        <row r="18">
          <cell r="A18">
            <v>301</v>
          </cell>
          <cell r="B18" t="str">
            <v>BRUN</v>
          </cell>
          <cell r="C18" t="str">
            <v xml:space="preserve">Junior 6-12 mnd </v>
          </cell>
          <cell r="D18" t="str">
            <v>Hoppe</v>
          </cell>
        </row>
        <row r="19">
          <cell r="A19">
            <v>302</v>
          </cell>
          <cell r="B19" t="str">
            <v>BRUN</v>
          </cell>
          <cell r="C19" t="str">
            <v>Ungdyr 12-24 mnd</v>
          </cell>
          <cell r="D19" t="str">
            <v>Hoppe</v>
          </cell>
        </row>
        <row r="20">
          <cell r="A20">
            <v>303</v>
          </cell>
          <cell r="B20" t="str">
            <v>BRUN</v>
          </cell>
          <cell r="C20" t="str">
            <v>Voksen 24-48 mnd</v>
          </cell>
          <cell r="D20" t="str">
            <v>Hoppe</v>
          </cell>
        </row>
        <row r="21">
          <cell r="A21">
            <v>304</v>
          </cell>
          <cell r="B21" t="str">
            <v>BRUN</v>
          </cell>
          <cell r="C21" t="str">
            <v xml:space="preserve">Senior 48 mnd og over </v>
          </cell>
          <cell r="D21" t="str">
            <v>Hoppe</v>
          </cell>
        </row>
        <row r="22">
          <cell r="A22">
            <v>305</v>
          </cell>
          <cell r="B22" t="str">
            <v>BRUN</v>
          </cell>
          <cell r="C22" t="str">
            <v xml:space="preserve">Junior 6-12 mnd </v>
          </cell>
          <cell r="D22" t="str">
            <v>Hingst</v>
          </cell>
        </row>
        <row r="23">
          <cell r="A23">
            <v>306</v>
          </cell>
          <cell r="B23" t="str">
            <v>BRUN</v>
          </cell>
          <cell r="C23" t="str">
            <v xml:space="preserve">Ungdyr 12-24 mnd </v>
          </cell>
          <cell r="D23" t="str">
            <v>Hingst</v>
          </cell>
        </row>
        <row r="24">
          <cell r="A24">
            <v>307</v>
          </cell>
          <cell r="B24" t="str">
            <v>BRUN</v>
          </cell>
          <cell r="C24" t="str">
            <v xml:space="preserve">Voksen 24-48 mnd </v>
          </cell>
          <cell r="D24" t="str">
            <v>Hingst</v>
          </cell>
        </row>
        <row r="25">
          <cell r="A25">
            <v>308</v>
          </cell>
          <cell r="B25" t="str">
            <v>BRUN</v>
          </cell>
          <cell r="C25" t="str">
            <v xml:space="preserve">Senior 48 mnd og over </v>
          </cell>
          <cell r="D25" t="str">
            <v>Hingst</v>
          </cell>
        </row>
        <row r="26">
          <cell r="A26">
            <v>401</v>
          </cell>
          <cell r="B26" t="str">
            <v>FAWN</v>
          </cell>
          <cell r="C26" t="str">
            <v xml:space="preserve">Junior 6-12 mnd </v>
          </cell>
          <cell r="D26" t="str">
            <v>Hoppe</v>
          </cell>
        </row>
        <row r="27">
          <cell r="A27">
            <v>402</v>
          </cell>
          <cell r="B27" t="str">
            <v>FAWN</v>
          </cell>
          <cell r="C27" t="str">
            <v>Ungdyr 12-24 mnd</v>
          </cell>
          <cell r="D27" t="str">
            <v>Hoppe</v>
          </cell>
        </row>
        <row r="28">
          <cell r="A28">
            <v>403</v>
          </cell>
          <cell r="B28" t="str">
            <v>FAWN</v>
          </cell>
          <cell r="C28" t="str">
            <v>Voksen 24-48 mnd</v>
          </cell>
          <cell r="D28" t="str">
            <v>Hoppe</v>
          </cell>
        </row>
        <row r="29">
          <cell r="A29">
            <v>404</v>
          </cell>
          <cell r="B29" t="str">
            <v>FAWN</v>
          </cell>
          <cell r="C29" t="str">
            <v xml:space="preserve">Senior 48 mnd og over </v>
          </cell>
          <cell r="D29" t="str">
            <v>Hoppe</v>
          </cell>
        </row>
        <row r="30">
          <cell r="A30">
            <v>405</v>
          </cell>
          <cell r="B30" t="str">
            <v>FAWN</v>
          </cell>
          <cell r="C30" t="str">
            <v xml:space="preserve">Junior 6-12 mnd </v>
          </cell>
          <cell r="D30" t="str">
            <v>Hingst</v>
          </cell>
        </row>
        <row r="31">
          <cell r="A31">
            <v>406</v>
          </cell>
          <cell r="B31" t="str">
            <v>FAWN</v>
          </cell>
          <cell r="C31" t="str">
            <v xml:space="preserve">Ungdyr 12-24 mnd </v>
          </cell>
          <cell r="D31" t="str">
            <v>Hingst</v>
          </cell>
        </row>
        <row r="32">
          <cell r="A32">
            <v>407</v>
          </cell>
          <cell r="B32" t="str">
            <v>FAWN</v>
          </cell>
          <cell r="C32" t="str">
            <v xml:space="preserve">Voksen 24-48 mnd </v>
          </cell>
          <cell r="D32" t="str">
            <v>Hingst</v>
          </cell>
        </row>
        <row r="33">
          <cell r="A33">
            <v>408</v>
          </cell>
          <cell r="B33" t="str">
            <v>FAWN</v>
          </cell>
          <cell r="C33" t="str">
            <v xml:space="preserve">Senior 48 mnd og over </v>
          </cell>
          <cell r="D33" t="str">
            <v>Hingst</v>
          </cell>
        </row>
        <row r="34">
          <cell r="A34">
            <v>501</v>
          </cell>
          <cell r="B34" t="str">
            <v>LYS</v>
          </cell>
          <cell r="C34" t="str">
            <v xml:space="preserve">Junior 6-12 mnd </v>
          </cell>
          <cell r="D34" t="str">
            <v>Hoppe</v>
          </cell>
        </row>
        <row r="35">
          <cell r="A35">
            <v>502</v>
          </cell>
          <cell r="B35" t="str">
            <v>LYS</v>
          </cell>
          <cell r="C35" t="str">
            <v>Ungdyr 12-24 mnd</v>
          </cell>
          <cell r="D35" t="str">
            <v>Hoppe</v>
          </cell>
        </row>
        <row r="36">
          <cell r="A36">
            <v>503</v>
          </cell>
          <cell r="B36" t="str">
            <v>LYS</v>
          </cell>
          <cell r="C36" t="str">
            <v>Voksen 24-48 mnd</v>
          </cell>
          <cell r="D36" t="str">
            <v>Hoppe</v>
          </cell>
        </row>
        <row r="37">
          <cell r="A37">
            <v>504</v>
          </cell>
          <cell r="B37" t="str">
            <v>LYS</v>
          </cell>
          <cell r="C37" t="str">
            <v xml:space="preserve">Senior 48 mnd og over </v>
          </cell>
          <cell r="D37" t="str">
            <v>Hoppe</v>
          </cell>
        </row>
        <row r="38">
          <cell r="A38">
            <v>505</v>
          </cell>
          <cell r="B38" t="str">
            <v>LYS</v>
          </cell>
          <cell r="C38" t="str">
            <v xml:space="preserve">Junior 6-12 mnd </v>
          </cell>
          <cell r="D38" t="str">
            <v>Hingst</v>
          </cell>
        </row>
        <row r="39">
          <cell r="A39">
            <v>506</v>
          </cell>
          <cell r="B39" t="str">
            <v>LYS</v>
          </cell>
          <cell r="C39" t="str">
            <v xml:space="preserve">Ungdyr 12-24 mnd </v>
          </cell>
          <cell r="D39" t="str">
            <v>Hingst</v>
          </cell>
        </row>
        <row r="40">
          <cell r="A40">
            <v>507</v>
          </cell>
          <cell r="B40" t="str">
            <v>LYS</v>
          </cell>
          <cell r="C40" t="str">
            <v xml:space="preserve">Voksen 24-48 mnd </v>
          </cell>
          <cell r="D40" t="str">
            <v>Hingst</v>
          </cell>
        </row>
        <row r="41">
          <cell r="A41">
            <v>508</v>
          </cell>
          <cell r="B41" t="str">
            <v>LYS</v>
          </cell>
          <cell r="C41" t="str">
            <v xml:space="preserve">Senior 48 mnd og over </v>
          </cell>
          <cell r="D41" t="str">
            <v>Hingst</v>
          </cell>
        </row>
        <row r="42">
          <cell r="A42">
            <v>601</v>
          </cell>
          <cell r="B42" t="str">
            <v>HVIT</v>
          </cell>
          <cell r="C42" t="str">
            <v xml:space="preserve">Junior 6-12 mnd </v>
          </cell>
          <cell r="D42" t="str">
            <v>Hoppe</v>
          </cell>
        </row>
        <row r="43">
          <cell r="A43">
            <v>602</v>
          </cell>
          <cell r="B43" t="str">
            <v>HVIT</v>
          </cell>
          <cell r="C43" t="str">
            <v>Ungdyr 12-24 mnd</v>
          </cell>
          <cell r="D43" t="str">
            <v>Hoppe</v>
          </cell>
        </row>
        <row r="44">
          <cell r="A44">
            <v>603</v>
          </cell>
          <cell r="B44" t="str">
            <v>HVIT</v>
          </cell>
          <cell r="C44" t="str">
            <v>Voksen 24-48 mnd</v>
          </cell>
          <cell r="D44" t="str">
            <v>Hoppe</v>
          </cell>
        </row>
        <row r="45">
          <cell r="A45">
            <v>604</v>
          </cell>
          <cell r="B45" t="str">
            <v>HVIT</v>
          </cell>
          <cell r="C45" t="str">
            <v xml:space="preserve">Senior 48 mnd og over </v>
          </cell>
          <cell r="D45" t="str">
            <v>Hoppe</v>
          </cell>
        </row>
        <row r="46">
          <cell r="A46">
            <v>605</v>
          </cell>
          <cell r="B46" t="str">
            <v>HVIT</v>
          </cell>
          <cell r="C46" t="str">
            <v xml:space="preserve">Junior 6-12 mnd </v>
          </cell>
          <cell r="D46" t="str">
            <v>Hingst</v>
          </cell>
        </row>
        <row r="47">
          <cell r="A47">
            <v>606</v>
          </cell>
          <cell r="B47" t="str">
            <v>HVIT</v>
          </cell>
          <cell r="C47" t="str">
            <v xml:space="preserve">Ungdyr 12-24 mnd </v>
          </cell>
          <cell r="D47" t="str">
            <v>Hingst</v>
          </cell>
        </row>
        <row r="48">
          <cell r="A48">
            <v>607</v>
          </cell>
          <cell r="B48" t="str">
            <v>HVIT</v>
          </cell>
          <cell r="C48" t="str">
            <v xml:space="preserve">Voksen 24-48 mnd </v>
          </cell>
          <cell r="D48" t="str">
            <v>Hingst</v>
          </cell>
        </row>
        <row r="49">
          <cell r="A49">
            <v>608</v>
          </cell>
          <cell r="B49" t="str">
            <v>HVIT</v>
          </cell>
          <cell r="C49" t="str">
            <v xml:space="preserve">Senior 48 mnd og over </v>
          </cell>
          <cell r="D49" t="str">
            <v>Hingst</v>
          </cell>
        </row>
        <row r="50">
          <cell r="A50">
            <v>701</v>
          </cell>
          <cell r="B50" t="str">
            <v>FLERFARGET/MULTI</v>
          </cell>
          <cell r="C50" t="str">
            <v>Alle aldre</v>
          </cell>
          <cell r="D50" t="str">
            <v>Hoppe og hingst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7BA04-7EB1-BF48-BD90-BB2880FF6558}">
  <dimension ref="A1:FJ1048572"/>
  <sheetViews>
    <sheetView tabSelected="1" showWhiteSpace="0" view="pageLayout" zoomScale="25" zoomScaleNormal="11" zoomScaleSheetLayoutView="15" zoomScalePageLayoutView="25" workbookViewId="0">
      <selection activeCell="N181" sqref="N181"/>
    </sheetView>
  </sheetViews>
  <sheetFormatPr baseColWidth="10" defaultColWidth="9.1640625" defaultRowHeight="22" customHeight="1" x14ac:dyDescent="0.25"/>
  <cols>
    <col min="1" max="1" width="12.1640625" style="6" bestFit="1" customWidth="1"/>
    <col min="2" max="2" width="39.6640625" style="6" customWidth="1"/>
    <col min="3" max="3" width="9.5" style="6" bestFit="1" customWidth="1"/>
    <col min="4" max="4" width="11" style="6" bestFit="1" customWidth="1"/>
    <col min="5" max="5" width="26.5" style="27" customWidth="1"/>
    <col min="6" max="6" width="25.6640625" style="27" customWidth="1"/>
    <col min="7" max="7" width="18.83203125" style="27" customWidth="1"/>
    <col min="8" max="8" width="16.1640625" style="27" customWidth="1"/>
    <col min="9" max="9" width="20" style="6" customWidth="1"/>
    <col min="10" max="10" width="22.1640625" style="27" customWidth="1"/>
    <col min="11" max="11" width="45.1640625" style="6" customWidth="1"/>
    <col min="12" max="12" width="16" style="6" customWidth="1"/>
    <col min="13" max="13" width="46.33203125" style="6" customWidth="1"/>
    <col min="14" max="14" width="48" style="6" customWidth="1"/>
    <col min="15" max="15" width="11.6640625" style="6" customWidth="1"/>
    <col min="16" max="17" width="53" style="6" bestFit="1" customWidth="1"/>
    <col min="18" max="20" width="0.1640625" style="8" customWidth="1"/>
    <col min="21" max="21" width="0.6640625" style="8" customWidth="1"/>
    <col min="22" max="22" width="0.1640625" style="8" customWidth="1"/>
    <col min="23" max="23" width="0.5" style="8" customWidth="1"/>
    <col min="24" max="24" width="0.6640625" style="8" customWidth="1"/>
    <col min="25" max="25" width="0.1640625" style="8" customWidth="1"/>
    <col min="26" max="26" width="0.5" style="8" customWidth="1"/>
    <col min="27" max="27" width="0.1640625" style="8" customWidth="1"/>
    <col min="28" max="28" width="112.1640625" style="8" customWidth="1"/>
    <col min="29" max="164" width="9.1640625" style="8"/>
    <col min="165" max="16384" width="9.1640625" style="6"/>
  </cols>
  <sheetData>
    <row r="1" spans="1:166" s="7" customFormat="1" ht="97" customHeight="1" x14ac:dyDescent="0.25">
      <c r="A1" s="128" t="s">
        <v>450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13"/>
      <c r="FJ1" s="13"/>
    </row>
    <row r="2" spans="1:166" s="5" customFormat="1" ht="90" customHeight="1" x14ac:dyDescent="0.25">
      <c r="A2" s="44" t="s">
        <v>409</v>
      </c>
      <c r="B2" s="44" t="s">
        <v>374</v>
      </c>
      <c r="C2" s="44" t="s">
        <v>0</v>
      </c>
      <c r="D2" s="44" t="s">
        <v>421</v>
      </c>
      <c r="E2" s="44" t="s">
        <v>405</v>
      </c>
      <c r="F2" s="44" t="s">
        <v>422</v>
      </c>
      <c r="G2" s="44" t="s">
        <v>423</v>
      </c>
      <c r="H2" s="44" t="s">
        <v>424</v>
      </c>
      <c r="I2" s="44" t="s">
        <v>425</v>
      </c>
      <c r="J2" s="44" t="s">
        <v>426</v>
      </c>
      <c r="K2" s="44" t="s">
        <v>408</v>
      </c>
      <c r="L2" s="44" t="s">
        <v>448</v>
      </c>
      <c r="M2" s="44" t="s">
        <v>410</v>
      </c>
      <c r="N2" s="44" t="s">
        <v>411</v>
      </c>
      <c r="O2" s="44" t="s">
        <v>1</v>
      </c>
      <c r="P2" s="44" t="s">
        <v>407</v>
      </c>
      <c r="Q2" s="44" t="s">
        <v>406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38"/>
      <c r="FJ2" s="38"/>
    </row>
    <row r="3" spans="1:166" s="35" customFormat="1" x14ac:dyDescent="0.25">
      <c r="A3" s="45">
        <v>1</v>
      </c>
      <c r="B3" s="45" t="s">
        <v>375</v>
      </c>
      <c r="C3" s="45">
        <v>1</v>
      </c>
      <c r="D3" s="45">
        <v>101</v>
      </c>
      <c r="E3" s="45" t="s">
        <v>416</v>
      </c>
      <c r="F3" s="45" t="str">
        <f t="shared" ref="F3:F34" si="0">IF(ISBLANK(D3),"",VLOOKUP(D3,Klasseliste,3,FALSE))</f>
        <v xml:space="preserve">Junior 6-12 mnd </v>
      </c>
      <c r="G3" s="45" t="str">
        <f t="shared" ref="G3:G34" si="1">IF(ISBLANK(D3),"",VLOOKUP(D3,Klasseliste,4,FALSE))</f>
        <v>Hoppe</v>
      </c>
      <c r="H3" s="45">
        <f>IF(ISBLANK(L3),"",DATEDIF(L3,[1]Data!$H$2,"M"))</f>
        <v>11</v>
      </c>
      <c r="I3" s="46"/>
      <c r="J3" s="47">
        <f>IF(ISBLANK(I3),IF(ISBLANK(H3),"",H3),DATEDIF(I3,[1]Data!$H$2,"M"))</f>
        <v>11</v>
      </c>
      <c r="K3" s="48" t="s">
        <v>2</v>
      </c>
      <c r="L3" s="49">
        <v>44335</v>
      </c>
      <c r="M3" s="48" t="s">
        <v>3</v>
      </c>
      <c r="N3" s="48" t="s">
        <v>4</v>
      </c>
      <c r="O3" s="48">
        <v>12112</v>
      </c>
      <c r="P3" s="45" t="s">
        <v>5</v>
      </c>
      <c r="Q3" s="45" t="s">
        <v>5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40"/>
      <c r="FJ3" s="40"/>
    </row>
    <row r="4" spans="1:166" s="10" customFormat="1" x14ac:dyDescent="0.25">
      <c r="A4" s="50">
        <v>2</v>
      </c>
      <c r="B4" s="50"/>
      <c r="C4" s="50">
        <v>3</v>
      </c>
      <c r="D4" s="50">
        <v>101</v>
      </c>
      <c r="E4" s="50" t="str">
        <f t="shared" ref="E3:E34" si="2">IF(ISBLANK(D4),"",VLOOKUP(D4,Klasseliste,2,FALSE))</f>
        <v>GRÅ/ROSEGRÅ</v>
      </c>
      <c r="F4" s="50" t="str">
        <f t="shared" si="0"/>
        <v xml:space="preserve">Junior 6-12 mnd </v>
      </c>
      <c r="G4" s="50" t="str">
        <f t="shared" si="1"/>
        <v>Hoppe</v>
      </c>
      <c r="H4" s="50">
        <f>IF(ISBLANK(L4),"",DATEDIF(L4,[1]Data!$H$2,"M"))</f>
        <v>9</v>
      </c>
      <c r="I4" s="51"/>
      <c r="J4" s="52">
        <f>IF(ISBLANK(I4),IF(ISBLANK(H4),"",H4),DATEDIF(I4,[1]Data!$H$2,"M"))</f>
        <v>9</v>
      </c>
      <c r="K4" s="53" t="s">
        <v>9</v>
      </c>
      <c r="L4" s="54">
        <v>44374</v>
      </c>
      <c r="M4" s="53" t="s">
        <v>10</v>
      </c>
      <c r="N4" s="53" t="s">
        <v>11</v>
      </c>
      <c r="O4" s="53">
        <v>12304</v>
      </c>
      <c r="P4" s="53" t="s">
        <v>12</v>
      </c>
      <c r="Q4" s="53" t="s">
        <v>12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</row>
    <row r="5" spans="1:166" s="10" customFormat="1" x14ac:dyDescent="0.25">
      <c r="A5" s="50">
        <v>3</v>
      </c>
      <c r="B5" s="50"/>
      <c r="C5" s="50">
        <v>28</v>
      </c>
      <c r="D5" s="50">
        <v>101</v>
      </c>
      <c r="E5" s="50" t="str">
        <f t="shared" si="2"/>
        <v>GRÅ/ROSEGRÅ</v>
      </c>
      <c r="F5" s="50" t="str">
        <f t="shared" si="0"/>
        <v xml:space="preserve">Junior 6-12 mnd </v>
      </c>
      <c r="G5" s="50" t="str">
        <f t="shared" si="1"/>
        <v>Hoppe</v>
      </c>
      <c r="H5" s="50">
        <f>IF(ISBLANK(L5),"",DATEDIF(L5,[1]Data!$H$2,"M"))</f>
        <v>9</v>
      </c>
      <c r="I5" s="51"/>
      <c r="J5" s="52">
        <f>IF(ISBLANK(I5),IF(ISBLANK(H5),"",H5),DATEDIF(I5,[1]Data!$H$2,"M"))</f>
        <v>9</v>
      </c>
      <c r="K5" s="53" t="s">
        <v>17</v>
      </c>
      <c r="L5" s="54">
        <v>44382</v>
      </c>
      <c r="M5" s="53" t="s">
        <v>18</v>
      </c>
      <c r="N5" s="53" t="s">
        <v>19</v>
      </c>
      <c r="O5" s="53">
        <v>12185</v>
      </c>
      <c r="P5" s="53" t="s">
        <v>20</v>
      </c>
      <c r="Q5" s="53" t="s">
        <v>20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</row>
    <row r="6" spans="1:166" s="10" customFormat="1" ht="21" x14ac:dyDescent="0.25">
      <c r="A6" s="50">
        <v>4</v>
      </c>
      <c r="B6" s="50"/>
      <c r="C6" s="50">
        <v>2</v>
      </c>
      <c r="D6" s="50">
        <v>101</v>
      </c>
      <c r="E6" s="50" t="str">
        <f t="shared" si="2"/>
        <v>GRÅ/ROSEGRÅ</v>
      </c>
      <c r="F6" s="50" t="str">
        <f t="shared" si="0"/>
        <v xml:space="preserve">Junior 6-12 mnd </v>
      </c>
      <c r="G6" s="50" t="str">
        <f t="shared" si="1"/>
        <v>Hoppe</v>
      </c>
      <c r="H6" s="50">
        <f>IF(ISBLANK(L6),"",DATEDIF(L6,[1]Data!$H$2,"M"))</f>
        <v>10</v>
      </c>
      <c r="I6" s="51"/>
      <c r="J6" s="52">
        <f>IF(ISBLANK(I6),IF(ISBLANK(H6),"",H6),DATEDIF(I6,[1]Data!$H$2,"M"))</f>
        <v>10</v>
      </c>
      <c r="K6" s="50" t="s">
        <v>6</v>
      </c>
      <c r="L6" s="51">
        <v>44368</v>
      </c>
      <c r="M6" s="50" t="s">
        <v>7</v>
      </c>
      <c r="N6" s="50" t="s">
        <v>8</v>
      </c>
      <c r="O6" s="50">
        <v>12121</v>
      </c>
      <c r="P6" s="50" t="s">
        <v>5</v>
      </c>
      <c r="Q6" s="50" t="s">
        <v>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</row>
    <row r="7" spans="1:166" s="11" customFormat="1" x14ac:dyDescent="0.25">
      <c r="A7" s="55"/>
      <c r="B7" s="55"/>
      <c r="C7" s="55">
        <v>4</v>
      </c>
      <c r="D7" s="55">
        <v>101</v>
      </c>
      <c r="E7" s="55" t="str">
        <f t="shared" si="2"/>
        <v>GRÅ/ROSEGRÅ</v>
      </c>
      <c r="F7" s="55" t="str">
        <f t="shared" si="0"/>
        <v xml:space="preserve">Junior 6-12 mnd </v>
      </c>
      <c r="G7" s="55" t="str">
        <f t="shared" si="1"/>
        <v>Hoppe</v>
      </c>
      <c r="H7" s="55">
        <f>IF(ISBLANK(L7),"",DATEDIF(L7,[1]Data!$H$2,"M"))</f>
        <v>9</v>
      </c>
      <c r="I7" s="56"/>
      <c r="J7" s="57">
        <f>IF(ISBLANK(I7),IF(ISBLANK(H7),"",H7),DATEDIF(I7,[1]Data!$H$2,"M"))</f>
        <v>9</v>
      </c>
      <c r="K7" s="58" t="s">
        <v>13</v>
      </c>
      <c r="L7" s="59">
        <v>44377</v>
      </c>
      <c r="M7" s="55" t="s">
        <v>14</v>
      </c>
      <c r="N7" s="55" t="s">
        <v>15</v>
      </c>
      <c r="O7" s="58">
        <v>12201</v>
      </c>
      <c r="P7" s="58" t="s">
        <v>16</v>
      </c>
      <c r="Q7" s="58" t="s">
        <v>16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</row>
    <row r="8" spans="1:166" s="29" customFormat="1" ht="21" x14ac:dyDescent="0.25">
      <c r="A8" s="60">
        <v>1</v>
      </c>
      <c r="B8" s="60" t="s">
        <v>374</v>
      </c>
      <c r="C8" s="60">
        <v>6</v>
      </c>
      <c r="D8" s="60">
        <v>102</v>
      </c>
      <c r="E8" s="60" t="str">
        <f t="shared" si="2"/>
        <v>GRÅ/ROSEGRÅ</v>
      </c>
      <c r="F8" s="60" t="str">
        <f t="shared" si="0"/>
        <v>Ungdyr 12-24 mnd</v>
      </c>
      <c r="G8" s="60" t="str">
        <f t="shared" si="1"/>
        <v>Hoppe</v>
      </c>
      <c r="H8" s="60">
        <f>IF(ISBLANK(L8),"",DATEDIF(L8,[1]Data!$H$2,"M"))</f>
        <v>21</v>
      </c>
      <c r="I8" s="61">
        <v>44345</v>
      </c>
      <c r="J8" s="62">
        <f>IF(ISBLANK(I8),IF(ISBLANK(H8),"",H8),DATEDIF(I8,[1]Data!$H$2,"M"))</f>
        <v>10</v>
      </c>
      <c r="K8" s="60" t="s">
        <v>26</v>
      </c>
      <c r="L8" s="61">
        <v>44024</v>
      </c>
      <c r="M8" s="60" t="s">
        <v>27</v>
      </c>
      <c r="N8" s="60" t="s">
        <v>28</v>
      </c>
      <c r="O8" s="60">
        <v>11937</v>
      </c>
      <c r="P8" s="60" t="s">
        <v>29</v>
      </c>
      <c r="Q8" s="60" t="s">
        <v>29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10"/>
      <c r="FJ8" s="10"/>
    </row>
    <row r="9" spans="1:166" s="13" customFormat="1" x14ac:dyDescent="0.25">
      <c r="A9" s="50">
        <v>2</v>
      </c>
      <c r="B9" s="50"/>
      <c r="C9" s="50">
        <v>5</v>
      </c>
      <c r="D9" s="50">
        <v>102</v>
      </c>
      <c r="E9" s="50" t="str">
        <f t="shared" si="2"/>
        <v>GRÅ/ROSEGRÅ</v>
      </c>
      <c r="F9" s="50" t="str">
        <f t="shared" si="0"/>
        <v>Ungdyr 12-24 mnd</v>
      </c>
      <c r="G9" s="50" t="str">
        <f t="shared" si="1"/>
        <v>Hoppe</v>
      </c>
      <c r="H9" s="50">
        <f>IF(ISBLANK(L9),"",DATEDIF(L9,[1]Data!$H$2,"M"))</f>
        <v>22</v>
      </c>
      <c r="I9" s="51">
        <v>44392</v>
      </c>
      <c r="J9" s="52">
        <f>IF(ISBLANK(I9),IF(ISBLANK(H9),"",H9),DATEDIF(I9,[1]Data!$H$2,"M"))</f>
        <v>9</v>
      </c>
      <c r="K9" s="53" t="s">
        <v>21</v>
      </c>
      <c r="L9" s="54">
        <v>43983</v>
      </c>
      <c r="M9" s="50" t="s">
        <v>22</v>
      </c>
      <c r="N9" s="50" t="s">
        <v>23</v>
      </c>
      <c r="O9" s="53">
        <v>11845</v>
      </c>
      <c r="P9" s="53" t="s">
        <v>24</v>
      </c>
      <c r="Q9" s="53" t="s">
        <v>25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</row>
    <row r="10" spans="1:166" s="14" customFormat="1" x14ac:dyDescent="0.25">
      <c r="A10" s="55"/>
      <c r="B10" s="55"/>
      <c r="C10" s="55">
        <v>7</v>
      </c>
      <c r="D10" s="55">
        <v>105</v>
      </c>
      <c r="E10" s="55" t="str">
        <f t="shared" si="2"/>
        <v>GRÅ/ROSEGRÅ</v>
      </c>
      <c r="F10" s="55" t="str">
        <f t="shared" si="0"/>
        <v xml:space="preserve">Junior 6-12 mnd </v>
      </c>
      <c r="G10" s="55" t="str">
        <f t="shared" si="1"/>
        <v>Hingst</v>
      </c>
      <c r="H10" s="55">
        <f>IF(ISBLANK(L10),"",DATEDIF(L10,[1]Data!$H$2,"M"))</f>
        <v>10</v>
      </c>
      <c r="I10" s="56"/>
      <c r="J10" s="57">
        <f>IF(ISBLANK(I10),IF(ISBLANK(H10),"",H10),DATEDIF(I10,[1]Data!$H$2,"M"))</f>
        <v>10</v>
      </c>
      <c r="K10" s="58" t="s">
        <v>30</v>
      </c>
      <c r="L10" s="59">
        <v>44365</v>
      </c>
      <c r="M10" s="58" t="s">
        <v>7</v>
      </c>
      <c r="N10" s="55" t="s">
        <v>31</v>
      </c>
      <c r="O10" s="58">
        <v>12204</v>
      </c>
      <c r="P10" s="58" t="s">
        <v>16</v>
      </c>
      <c r="Q10" s="58" t="s">
        <v>16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</row>
    <row r="11" spans="1:166" s="29" customFormat="1" ht="21" x14ac:dyDescent="0.25">
      <c r="A11" s="60">
        <v>1</v>
      </c>
      <c r="B11" s="60" t="s">
        <v>374</v>
      </c>
      <c r="C11" s="60">
        <v>9</v>
      </c>
      <c r="D11" s="60">
        <v>106</v>
      </c>
      <c r="E11" s="60" t="str">
        <f t="shared" si="2"/>
        <v>GRÅ/ROSEGRÅ</v>
      </c>
      <c r="F11" s="60" t="str">
        <f t="shared" si="0"/>
        <v xml:space="preserve">Ungdyr 12-24 mnd </v>
      </c>
      <c r="G11" s="60" t="str">
        <f t="shared" si="1"/>
        <v>Hingst</v>
      </c>
      <c r="H11" s="60">
        <f>IF(ISBLANK(L11),"",DATEDIF(L11,[1]Data!$H$2,"M"))</f>
        <v>20</v>
      </c>
      <c r="I11" s="61">
        <v>44359</v>
      </c>
      <c r="J11" s="62">
        <f>IF(ISBLANK(I11),IF(ISBLANK(H11),"",H11),DATEDIF(I11,[1]Data!$H$2,"M"))</f>
        <v>10</v>
      </c>
      <c r="K11" s="60" t="s">
        <v>34</v>
      </c>
      <c r="L11" s="61">
        <v>44060</v>
      </c>
      <c r="M11" s="60" t="s">
        <v>14</v>
      </c>
      <c r="N11" s="60" t="s">
        <v>35</v>
      </c>
      <c r="O11" s="60">
        <v>12318</v>
      </c>
      <c r="P11" s="60" t="s">
        <v>36</v>
      </c>
      <c r="Q11" s="60" t="s">
        <v>5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10"/>
      <c r="FJ11" s="10"/>
    </row>
    <row r="12" spans="1:166" s="7" customFormat="1" ht="21" x14ac:dyDescent="0.25">
      <c r="A12" s="63">
        <v>2</v>
      </c>
      <c r="B12" s="63"/>
      <c r="C12" s="63">
        <v>8</v>
      </c>
      <c r="D12" s="63">
        <v>106</v>
      </c>
      <c r="E12" s="64" t="str">
        <f t="shared" si="2"/>
        <v>GRÅ/ROSEGRÅ</v>
      </c>
      <c r="F12" s="64" t="str">
        <f t="shared" si="0"/>
        <v xml:space="preserve">Ungdyr 12-24 mnd </v>
      </c>
      <c r="G12" s="64" t="str">
        <f t="shared" si="1"/>
        <v>Hingst</v>
      </c>
      <c r="H12" s="64">
        <f>IF(ISBLANK(L12),"",DATEDIF(L12,[1]Data!$H$2,"M"))</f>
        <v>22</v>
      </c>
      <c r="I12" s="65">
        <v>44390</v>
      </c>
      <c r="J12" s="66">
        <f>IF(ISBLANK(I12),IF(ISBLANK(H12),"",H12),DATEDIF(I12,[1]Data!$H$2,"M"))</f>
        <v>9</v>
      </c>
      <c r="K12" s="63" t="s">
        <v>32</v>
      </c>
      <c r="L12" s="65">
        <v>43985</v>
      </c>
      <c r="M12" s="63" t="s">
        <v>22</v>
      </c>
      <c r="N12" s="63" t="s">
        <v>33</v>
      </c>
      <c r="O12" s="63">
        <v>11844</v>
      </c>
      <c r="P12" s="63" t="s">
        <v>24</v>
      </c>
      <c r="Q12" s="63" t="s">
        <v>25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13"/>
      <c r="FJ12" s="13"/>
    </row>
    <row r="13" spans="1:166" s="34" customFormat="1" x14ac:dyDescent="0.25">
      <c r="A13" s="45">
        <v>1</v>
      </c>
      <c r="B13" s="45" t="s">
        <v>375</v>
      </c>
      <c r="C13" s="45">
        <v>11</v>
      </c>
      <c r="D13" s="45">
        <v>201</v>
      </c>
      <c r="E13" s="45" t="s">
        <v>417</v>
      </c>
      <c r="F13" s="45" t="str">
        <f t="shared" si="0"/>
        <v xml:space="preserve">Junior 6-12 mnd </v>
      </c>
      <c r="G13" s="45" t="str">
        <f t="shared" si="1"/>
        <v>Hoppe</v>
      </c>
      <c r="H13" s="45">
        <f>IF(ISBLANK(L13),"",DATEDIF(L13,[1]Data!$H$2,"M"))</f>
        <v>11</v>
      </c>
      <c r="I13" s="67"/>
      <c r="J13" s="47">
        <f>IF(ISBLANK(I13),IF(ISBLANK(H13),"",H13),DATEDIF(I13,[1]Data!$H$2,"M"))</f>
        <v>11</v>
      </c>
      <c r="K13" s="48" t="s">
        <v>40</v>
      </c>
      <c r="L13" s="49">
        <v>44338</v>
      </c>
      <c r="M13" s="48" t="s">
        <v>41</v>
      </c>
      <c r="N13" s="48" t="s">
        <v>42</v>
      </c>
      <c r="O13" s="48">
        <v>12160</v>
      </c>
      <c r="P13" s="48" t="s">
        <v>43</v>
      </c>
      <c r="Q13" s="48" t="s">
        <v>43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10"/>
      <c r="FJ13" s="10"/>
    </row>
    <row r="14" spans="1:166" s="10" customFormat="1" x14ac:dyDescent="0.25">
      <c r="A14" s="50">
        <v>2</v>
      </c>
      <c r="B14" s="50"/>
      <c r="C14" s="50">
        <v>10</v>
      </c>
      <c r="D14" s="50">
        <v>201</v>
      </c>
      <c r="E14" s="50" t="str">
        <f t="shared" si="2"/>
        <v>SVART</v>
      </c>
      <c r="F14" s="50" t="str">
        <f t="shared" si="0"/>
        <v xml:space="preserve">Junior 6-12 mnd </v>
      </c>
      <c r="G14" s="50" t="str">
        <f t="shared" si="1"/>
        <v>Hoppe</v>
      </c>
      <c r="H14" s="50">
        <f>IF(ISBLANK(L14),"",DATEDIF(L14,[1]Data!$H$2,"M"))</f>
        <v>11</v>
      </c>
      <c r="I14" s="50"/>
      <c r="J14" s="52">
        <f>IF(ISBLANK(I14),IF(ISBLANK(H14),"",H14),DATEDIF(I14,[1]Data!$H$2,"M"))</f>
        <v>11</v>
      </c>
      <c r="K14" s="53" t="s">
        <v>37</v>
      </c>
      <c r="L14" s="54">
        <v>44321</v>
      </c>
      <c r="M14" s="53" t="s">
        <v>38</v>
      </c>
      <c r="N14" s="53" t="s">
        <v>39</v>
      </c>
      <c r="O14" s="53">
        <v>12042</v>
      </c>
      <c r="P14" s="53" t="s">
        <v>12</v>
      </c>
      <c r="Q14" s="53" t="s">
        <v>12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</row>
    <row r="15" spans="1:166" s="13" customFormat="1" x14ac:dyDescent="0.25">
      <c r="A15" s="50">
        <v>3</v>
      </c>
      <c r="B15" s="50"/>
      <c r="C15" s="50">
        <v>12</v>
      </c>
      <c r="D15" s="50">
        <v>201</v>
      </c>
      <c r="E15" s="50" t="str">
        <f t="shared" si="2"/>
        <v>SVART</v>
      </c>
      <c r="F15" s="50" t="str">
        <f t="shared" si="0"/>
        <v xml:space="preserve">Junior 6-12 mnd </v>
      </c>
      <c r="G15" s="50" t="str">
        <f t="shared" si="1"/>
        <v>Hoppe</v>
      </c>
      <c r="H15" s="50">
        <f>IF(ISBLANK(L15),"",DATEDIF(L15,[1]Data!$H$2,"M"))</f>
        <v>10</v>
      </c>
      <c r="I15" s="51"/>
      <c r="J15" s="52">
        <f>IF(ISBLANK(I15),IF(ISBLANK(H15),"",H15),DATEDIF(I15,[1]Data!$H$2,"M"))</f>
        <v>10</v>
      </c>
      <c r="K15" s="53" t="s">
        <v>44</v>
      </c>
      <c r="L15" s="54">
        <v>44354</v>
      </c>
      <c r="M15" s="53" t="s">
        <v>45</v>
      </c>
      <c r="N15" s="50" t="s">
        <v>46</v>
      </c>
      <c r="O15" s="53">
        <v>12060</v>
      </c>
      <c r="P15" s="53" t="s">
        <v>47</v>
      </c>
      <c r="Q15" s="53" t="s">
        <v>47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</row>
    <row r="16" spans="1:166" s="15" customFormat="1" x14ac:dyDescent="0.25">
      <c r="A16" s="55"/>
      <c r="B16" s="55"/>
      <c r="C16" s="55">
        <v>13</v>
      </c>
      <c r="D16" s="55">
        <v>202</v>
      </c>
      <c r="E16" s="55" t="str">
        <f t="shared" si="2"/>
        <v>SVART</v>
      </c>
      <c r="F16" s="55" t="str">
        <f t="shared" si="0"/>
        <v>Ungdyr 12-24 mnd</v>
      </c>
      <c r="G16" s="55" t="str">
        <f t="shared" si="1"/>
        <v>Hoppe</v>
      </c>
      <c r="H16" s="55">
        <f>IF(ISBLANK(L16),"",DATEDIF(L16,[1]Data!$H$2,"M"))</f>
        <v>22</v>
      </c>
      <c r="I16" s="56">
        <v>44357</v>
      </c>
      <c r="J16" s="57">
        <f>IF(ISBLANK(I16),IF(ISBLANK(H16),"",H16),DATEDIF(I16,[1]Data!$H$2,"M"))</f>
        <v>10</v>
      </c>
      <c r="K16" s="58" t="s">
        <v>48</v>
      </c>
      <c r="L16" s="59">
        <v>43981</v>
      </c>
      <c r="M16" s="55" t="s">
        <v>7</v>
      </c>
      <c r="N16" s="55" t="s">
        <v>49</v>
      </c>
      <c r="O16" s="58">
        <v>11847</v>
      </c>
      <c r="P16" s="58" t="s">
        <v>16</v>
      </c>
      <c r="Q16" s="58" t="s">
        <v>16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</row>
    <row r="17" spans="1:166" s="30" customFormat="1" x14ac:dyDescent="0.25">
      <c r="A17" s="60">
        <v>1</v>
      </c>
      <c r="B17" s="60" t="s">
        <v>374</v>
      </c>
      <c r="C17" s="60">
        <v>14</v>
      </c>
      <c r="D17" s="60">
        <v>203</v>
      </c>
      <c r="E17" s="60" t="str">
        <f t="shared" si="2"/>
        <v>SVART</v>
      </c>
      <c r="F17" s="60" t="str">
        <f t="shared" si="0"/>
        <v>Voksen 24-48 mnd</v>
      </c>
      <c r="G17" s="60" t="str">
        <f t="shared" si="1"/>
        <v>Hoppe</v>
      </c>
      <c r="H17" s="60">
        <f>IF(ISBLANK(L17),"",DATEDIF(L17,[1]Data!$H$2,"M"))</f>
        <v>32</v>
      </c>
      <c r="I17" s="61">
        <v>44324</v>
      </c>
      <c r="J17" s="62">
        <f>IF(ISBLANK(I17),IF(ISBLANK(H17),"",H17),DATEDIF(I17,[1]Data!$H$2,"M"))</f>
        <v>11</v>
      </c>
      <c r="K17" s="68" t="s">
        <v>50</v>
      </c>
      <c r="L17" s="69">
        <v>43670</v>
      </c>
      <c r="M17" s="68" t="s">
        <v>7</v>
      </c>
      <c r="N17" s="68" t="s">
        <v>51</v>
      </c>
      <c r="O17" s="68">
        <v>11687</v>
      </c>
      <c r="P17" s="68" t="s">
        <v>52</v>
      </c>
      <c r="Q17" s="68" t="s">
        <v>52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17"/>
      <c r="FJ17" s="17"/>
    </row>
    <row r="18" spans="1:166" s="29" customFormat="1" x14ac:dyDescent="0.25">
      <c r="A18" s="60">
        <v>1</v>
      </c>
      <c r="B18" s="60" t="s">
        <v>374</v>
      </c>
      <c r="C18" s="60">
        <v>21</v>
      </c>
      <c r="D18" s="60">
        <v>205</v>
      </c>
      <c r="E18" s="60" t="str">
        <f t="shared" si="2"/>
        <v>SVART</v>
      </c>
      <c r="F18" s="60" t="str">
        <f t="shared" si="0"/>
        <v xml:space="preserve">Junior 6-12 mnd </v>
      </c>
      <c r="G18" s="60" t="str">
        <f t="shared" si="1"/>
        <v>Hingst</v>
      </c>
      <c r="H18" s="60">
        <f>IF(ISBLANK(L18),"",DATEDIF(L18,[1]Data!$H$2,"M"))</f>
        <v>8</v>
      </c>
      <c r="I18" s="61"/>
      <c r="J18" s="62">
        <f>IF(ISBLANK(I18),IF(ISBLANK(H18),"",H18),DATEDIF(I18,[1]Data!$H$2,"M"))</f>
        <v>8</v>
      </c>
      <c r="K18" s="68" t="s">
        <v>67</v>
      </c>
      <c r="L18" s="69">
        <v>44409</v>
      </c>
      <c r="M18" s="68" t="s">
        <v>57</v>
      </c>
      <c r="N18" s="68" t="s">
        <v>68</v>
      </c>
      <c r="O18" s="68">
        <v>12320</v>
      </c>
      <c r="P18" s="68" t="s">
        <v>69</v>
      </c>
      <c r="Q18" s="68" t="s">
        <v>69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10"/>
      <c r="FJ18" s="10"/>
    </row>
    <row r="19" spans="1:166" s="10" customFormat="1" x14ac:dyDescent="0.25">
      <c r="A19" s="50">
        <v>2</v>
      </c>
      <c r="B19" s="50"/>
      <c r="C19" s="50">
        <v>18</v>
      </c>
      <c r="D19" s="50">
        <v>205</v>
      </c>
      <c r="E19" s="50" t="str">
        <f t="shared" si="2"/>
        <v>SVART</v>
      </c>
      <c r="F19" s="50" t="str">
        <f t="shared" si="0"/>
        <v xml:space="preserve">Junior 6-12 mnd </v>
      </c>
      <c r="G19" s="50" t="str">
        <f t="shared" si="1"/>
        <v>Hingst</v>
      </c>
      <c r="H19" s="50">
        <f>IF(ISBLANK(L19),"",DATEDIF(L19,[1]Data!$H$2,"M"))</f>
        <v>10</v>
      </c>
      <c r="I19" s="51"/>
      <c r="J19" s="52">
        <f>IF(ISBLANK(I19),IF(ISBLANK(H19),"",H19),DATEDIF(I19,[1]Data!$H$2,"M"))</f>
        <v>10</v>
      </c>
      <c r="K19" s="50" t="s">
        <v>59</v>
      </c>
      <c r="L19" s="51">
        <v>44360</v>
      </c>
      <c r="M19" s="53" t="s">
        <v>41</v>
      </c>
      <c r="N19" s="50" t="s">
        <v>60</v>
      </c>
      <c r="O19" s="50">
        <v>12167</v>
      </c>
      <c r="P19" s="53" t="s">
        <v>43</v>
      </c>
      <c r="Q19" s="53" t="s">
        <v>43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</row>
    <row r="20" spans="1:166" s="10" customFormat="1" x14ac:dyDescent="0.25">
      <c r="A20" s="50">
        <v>3</v>
      </c>
      <c r="B20" s="50"/>
      <c r="C20" s="50">
        <v>17</v>
      </c>
      <c r="D20" s="50">
        <v>205</v>
      </c>
      <c r="E20" s="50" t="str">
        <f t="shared" si="2"/>
        <v>SVART</v>
      </c>
      <c r="F20" s="50" t="str">
        <f t="shared" si="0"/>
        <v xml:space="preserve">Junior 6-12 mnd </v>
      </c>
      <c r="G20" s="50" t="str">
        <f t="shared" si="1"/>
        <v>Hingst</v>
      </c>
      <c r="H20" s="50">
        <f>IF(ISBLANK(L20),"",DATEDIF(L20,[1]Data!$H$2,"M"))</f>
        <v>10</v>
      </c>
      <c r="I20" s="51"/>
      <c r="J20" s="52">
        <f>IF(ISBLANK(I20),IF(ISBLANK(H20),"",H20),DATEDIF(I20,[1]Data!$H$2,"M"))</f>
        <v>10</v>
      </c>
      <c r="K20" s="53" t="s">
        <v>56</v>
      </c>
      <c r="L20" s="54">
        <v>44353</v>
      </c>
      <c r="M20" s="53" t="s">
        <v>57</v>
      </c>
      <c r="N20" s="53" t="s">
        <v>58</v>
      </c>
      <c r="O20" s="53">
        <v>12118</v>
      </c>
      <c r="P20" s="50" t="s">
        <v>5</v>
      </c>
      <c r="Q20" s="50" t="s">
        <v>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</row>
    <row r="21" spans="1:166" s="10" customFormat="1" x14ac:dyDescent="0.25">
      <c r="A21" s="50">
        <v>4</v>
      </c>
      <c r="B21" s="50"/>
      <c r="C21" s="50">
        <v>22</v>
      </c>
      <c r="D21" s="50">
        <v>205</v>
      </c>
      <c r="E21" s="50" t="str">
        <f t="shared" si="2"/>
        <v>SVART</v>
      </c>
      <c r="F21" s="50" t="str">
        <f t="shared" si="0"/>
        <v xml:space="preserve">Junior 6-12 mnd </v>
      </c>
      <c r="G21" s="50" t="str">
        <f t="shared" si="1"/>
        <v>Hingst</v>
      </c>
      <c r="H21" s="50">
        <f>IF(ISBLANK(L21),"",DATEDIF(L21,[1]Data!$H$2,"M"))</f>
        <v>8</v>
      </c>
      <c r="I21" s="51"/>
      <c r="J21" s="52">
        <f>IF(ISBLANK(I21),IF(ISBLANK(H21),"",H21),DATEDIF(I21,[1]Data!$H$2,"M"))</f>
        <v>8</v>
      </c>
      <c r="K21" s="53" t="s">
        <v>70</v>
      </c>
      <c r="L21" s="54">
        <v>44421</v>
      </c>
      <c r="M21" s="53" t="s">
        <v>18</v>
      </c>
      <c r="N21" s="53" t="s">
        <v>51</v>
      </c>
      <c r="O21" s="53">
        <v>12137</v>
      </c>
      <c r="P21" s="53" t="s">
        <v>52</v>
      </c>
      <c r="Q21" s="53" t="s">
        <v>52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</row>
    <row r="22" spans="1:166" s="10" customFormat="1" x14ac:dyDescent="0.25">
      <c r="A22" s="50">
        <v>5</v>
      </c>
      <c r="B22" s="50"/>
      <c r="C22" s="50">
        <v>19</v>
      </c>
      <c r="D22" s="50">
        <v>205</v>
      </c>
      <c r="E22" s="50" t="str">
        <f t="shared" si="2"/>
        <v>SVART</v>
      </c>
      <c r="F22" s="50" t="str">
        <f t="shared" si="0"/>
        <v xml:space="preserve">Junior 6-12 mnd </v>
      </c>
      <c r="G22" s="50" t="str">
        <f t="shared" si="1"/>
        <v>Hingst</v>
      </c>
      <c r="H22" s="50">
        <f>IF(ISBLANK(L22),"",DATEDIF(L22,[1]Data!$H$2,"M"))</f>
        <v>9</v>
      </c>
      <c r="I22" s="51"/>
      <c r="J22" s="52">
        <f>IF(ISBLANK(I22),IF(ISBLANK(H22),"",H22),DATEDIF(I22,[1]Data!$H$2,"M"))</f>
        <v>9</v>
      </c>
      <c r="K22" s="53" t="s">
        <v>61</v>
      </c>
      <c r="L22" s="54">
        <v>44379</v>
      </c>
      <c r="M22" s="53" t="s">
        <v>62</v>
      </c>
      <c r="N22" s="53" t="s">
        <v>63</v>
      </c>
      <c r="O22" s="53">
        <v>12084</v>
      </c>
      <c r="P22" s="53" t="s">
        <v>64</v>
      </c>
      <c r="Q22" s="53" t="s">
        <v>64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</row>
    <row r="23" spans="1:166" s="10" customFormat="1" x14ac:dyDescent="0.25">
      <c r="A23" s="50">
        <v>6</v>
      </c>
      <c r="B23" s="50"/>
      <c r="C23" s="50">
        <v>20</v>
      </c>
      <c r="D23" s="50">
        <v>205</v>
      </c>
      <c r="E23" s="50" t="str">
        <f t="shared" si="2"/>
        <v>SVART</v>
      </c>
      <c r="F23" s="50" t="str">
        <f t="shared" si="0"/>
        <v xml:space="preserve">Junior 6-12 mnd </v>
      </c>
      <c r="G23" s="50" t="str">
        <f t="shared" si="1"/>
        <v>Hingst</v>
      </c>
      <c r="H23" s="50">
        <f>IF(ISBLANK(L23),"",DATEDIF(L23,[1]Data!$H$2,"M"))</f>
        <v>9</v>
      </c>
      <c r="I23" s="51"/>
      <c r="J23" s="52">
        <f>IF(ISBLANK(I23),IF(ISBLANK(H23),"",H23),DATEDIF(I23,[1]Data!$H$2,"M"))</f>
        <v>9</v>
      </c>
      <c r="K23" s="53" t="s">
        <v>65</v>
      </c>
      <c r="L23" s="54">
        <v>44381</v>
      </c>
      <c r="M23" s="53" t="s">
        <v>45</v>
      </c>
      <c r="N23" s="50" t="s">
        <v>66</v>
      </c>
      <c r="O23" s="53">
        <v>12062</v>
      </c>
      <c r="P23" s="53" t="s">
        <v>47</v>
      </c>
      <c r="Q23" s="53" t="s">
        <v>47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</row>
    <row r="24" spans="1:166" s="10" customFormat="1" ht="26" customHeight="1" x14ac:dyDescent="0.25">
      <c r="A24" s="50">
        <v>7</v>
      </c>
      <c r="B24" s="50"/>
      <c r="C24" s="50">
        <v>15</v>
      </c>
      <c r="D24" s="50">
        <v>205</v>
      </c>
      <c r="E24" s="50" t="str">
        <f t="shared" si="2"/>
        <v>SVART</v>
      </c>
      <c r="F24" s="50" t="str">
        <f t="shared" si="0"/>
        <v xml:space="preserve">Junior 6-12 mnd </v>
      </c>
      <c r="G24" s="50" t="str">
        <f t="shared" si="1"/>
        <v>Hingst</v>
      </c>
      <c r="H24" s="50">
        <f>IF(ISBLANK(L24),"",DATEDIF(L24,[1]Data!$H$2,"M"))</f>
        <v>11</v>
      </c>
      <c r="I24" s="51"/>
      <c r="J24" s="52">
        <f>IF(ISBLANK(I24),IF(ISBLANK(H24),"",H24),DATEDIF(I24,[1]Data!$H$2,"M"))</f>
        <v>11</v>
      </c>
      <c r="K24" s="53" t="s">
        <v>53</v>
      </c>
      <c r="L24" s="54">
        <v>44323</v>
      </c>
      <c r="M24" s="50" t="s">
        <v>45</v>
      </c>
      <c r="N24" s="50" t="s">
        <v>54</v>
      </c>
      <c r="O24" s="53">
        <v>12061</v>
      </c>
      <c r="P24" s="53" t="s">
        <v>47</v>
      </c>
      <c r="Q24" s="53" t="s">
        <v>47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</row>
    <row r="25" spans="1:166" s="11" customFormat="1" ht="26" customHeight="1" x14ac:dyDescent="0.25">
      <c r="A25" s="55"/>
      <c r="B25" s="55"/>
      <c r="C25" s="55">
        <v>16</v>
      </c>
      <c r="D25" s="55">
        <v>205</v>
      </c>
      <c r="E25" s="55" t="str">
        <f t="shared" si="2"/>
        <v>SVART</v>
      </c>
      <c r="F25" s="55" t="str">
        <f t="shared" si="0"/>
        <v xml:space="preserve">Junior 6-12 mnd </v>
      </c>
      <c r="G25" s="55" t="str">
        <f t="shared" si="1"/>
        <v>Hingst</v>
      </c>
      <c r="H25" s="55">
        <f>IF(ISBLANK(L25),"",DATEDIF(L25,[1]Data!$H$2,"M"))</f>
        <v>10</v>
      </c>
      <c r="I25" s="56"/>
      <c r="J25" s="57">
        <f>IF(ISBLANK(I25),IF(ISBLANK(H25),"",H25),DATEDIF(I25,[1]Data!$H$2,"M"))</f>
        <v>10</v>
      </c>
      <c r="K25" s="58" t="s">
        <v>55</v>
      </c>
      <c r="L25" s="59">
        <v>44349</v>
      </c>
      <c r="M25" s="58" t="s">
        <v>7</v>
      </c>
      <c r="N25" s="58" t="s">
        <v>49</v>
      </c>
      <c r="O25" s="58">
        <v>12203</v>
      </c>
      <c r="P25" s="58" t="s">
        <v>16</v>
      </c>
      <c r="Q25" s="58" t="s">
        <v>16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</row>
    <row r="26" spans="1:166" s="34" customFormat="1" ht="26" customHeight="1" x14ac:dyDescent="0.25">
      <c r="A26" s="45">
        <v>1</v>
      </c>
      <c r="B26" s="45" t="s">
        <v>375</v>
      </c>
      <c r="C26" s="45">
        <v>23</v>
      </c>
      <c r="D26" s="45">
        <v>206</v>
      </c>
      <c r="E26" s="45" t="str">
        <f t="shared" si="2"/>
        <v>SVART</v>
      </c>
      <c r="F26" s="45" t="str">
        <f t="shared" si="0"/>
        <v xml:space="preserve">Ungdyr 12-24 mnd </v>
      </c>
      <c r="G26" s="45" t="str">
        <f t="shared" si="1"/>
        <v>Hingst</v>
      </c>
      <c r="H26" s="45">
        <f>IF(ISBLANK(L26),"",DATEDIF(L26,[1]Data!$H$2,"M"))</f>
        <v>22</v>
      </c>
      <c r="I26" s="46">
        <v>44303</v>
      </c>
      <c r="J26" s="47">
        <f>IF(ISBLANK(I26),IF(ISBLANK(H26),"",H26),DATEDIF(I26,[1]Data!$H$2,"M"))</f>
        <v>12</v>
      </c>
      <c r="K26" s="48" t="s">
        <v>75</v>
      </c>
      <c r="L26" s="49">
        <v>43997</v>
      </c>
      <c r="M26" s="45" t="s">
        <v>45</v>
      </c>
      <c r="N26" s="45" t="s">
        <v>46</v>
      </c>
      <c r="O26" s="48">
        <v>12059</v>
      </c>
      <c r="P26" s="48" t="s">
        <v>47</v>
      </c>
      <c r="Q26" s="48" t="s">
        <v>47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10"/>
      <c r="FJ26" s="10"/>
    </row>
    <row r="27" spans="1:166" s="7" customFormat="1" ht="26" customHeight="1" x14ac:dyDescent="0.25">
      <c r="A27" s="63">
        <v>2</v>
      </c>
      <c r="B27" s="63"/>
      <c r="C27" s="63">
        <v>151</v>
      </c>
      <c r="D27" s="63">
        <v>206</v>
      </c>
      <c r="E27" s="64" t="str">
        <f t="shared" si="2"/>
        <v>SVART</v>
      </c>
      <c r="F27" s="64" t="str">
        <f t="shared" si="0"/>
        <v xml:space="preserve">Ungdyr 12-24 mnd </v>
      </c>
      <c r="G27" s="64" t="str">
        <f t="shared" si="1"/>
        <v>Hingst</v>
      </c>
      <c r="H27" s="64">
        <f>IF(ISBLANK(L27),"",DATEDIF(L27,[1]Data!$H$2,"M"))</f>
        <v>22</v>
      </c>
      <c r="I27" s="65">
        <v>44335</v>
      </c>
      <c r="J27" s="66">
        <f>IF(ISBLANK(I27),IF(ISBLANK(H27),"",H27),DATEDIF(I27,[1]Data!$H$2,"M"))</f>
        <v>11</v>
      </c>
      <c r="K27" s="63" t="s">
        <v>71</v>
      </c>
      <c r="L27" s="65">
        <v>43988</v>
      </c>
      <c r="M27" s="63" t="s">
        <v>72</v>
      </c>
      <c r="N27" s="63" t="s">
        <v>73</v>
      </c>
      <c r="O27" s="63">
        <v>11740</v>
      </c>
      <c r="P27" s="63" t="s">
        <v>74</v>
      </c>
      <c r="Q27" s="63" t="s">
        <v>74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13"/>
      <c r="FJ27" s="13"/>
    </row>
    <row r="28" spans="1:166" s="29" customFormat="1" ht="26" customHeight="1" x14ac:dyDescent="0.25">
      <c r="A28" s="60">
        <v>1</v>
      </c>
      <c r="B28" s="60" t="s">
        <v>374</v>
      </c>
      <c r="C28" s="60">
        <v>25</v>
      </c>
      <c r="D28" s="60">
        <v>301</v>
      </c>
      <c r="E28" s="60" t="s">
        <v>418</v>
      </c>
      <c r="F28" s="60" t="str">
        <f t="shared" si="0"/>
        <v xml:space="preserve">Junior 6-12 mnd </v>
      </c>
      <c r="G28" s="60" t="str">
        <f t="shared" si="1"/>
        <v>Hoppe</v>
      </c>
      <c r="H28" s="60">
        <f>IF(ISBLANK(L28),"",DATEDIF(L28,[1]Data!$H$2,"M"))</f>
        <v>11</v>
      </c>
      <c r="I28" s="61"/>
      <c r="J28" s="62">
        <f>IF(ISBLANK(I28),IF(ISBLANK(H28),"",H28),DATEDIF(I28,[1]Data!$H$2,"M"))</f>
        <v>11</v>
      </c>
      <c r="K28" s="68" t="s">
        <v>80</v>
      </c>
      <c r="L28" s="69">
        <v>44334</v>
      </c>
      <c r="M28" s="68" t="s">
        <v>81</v>
      </c>
      <c r="N28" s="68" t="s">
        <v>82</v>
      </c>
      <c r="O28" s="68">
        <v>12255</v>
      </c>
      <c r="P28" s="68" t="s">
        <v>83</v>
      </c>
      <c r="Q28" s="68" t="s">
        <v>83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10"/>
      <c r="FJ28" s="10"/>
    </row>
    <row r="29" spans="1:166" s="34" customFormat="1" ht="26" customHeight="1" x14ac:dyDescent="0.25">
      <c r="A29" s="45">
        <v>2</v>
      </c>
      <c r="B29" s="45" t="s">
        <v>375</v>
      </c>
      <c r="C29" s="45">
        <v>27</v>
      </c>
      <c r="D29" s="45">
        <v>301</v>
      </c>
      <c r="E29" s="45" t="str">
        <f t="shared" si="2"/>
        <v>BRUN</v>
      </c>
      <c r="F29" s="45" t="str">
        <f t="shared" si="0"/>
        <v xml:space="preserve">Junior 6-12 mnd </v>
      </c>
      <c r="G29" s="45" t="str">
        <f t="shared" si="1"/>
        <v>Hoppe</v>
      </c>
      <c r="H29" s="45">
        <f>IF(ISBLANK(L29),"",DATEDIF(L29,[1]Data!$H$2,"M"))</f>
        <v>9</v>
      </c>
      <c r="I29" s="46"/>
      <c r="J29" s="47">
        <f>IF(ISBLANK(I29),IF(ISBLANK(H29),"",H29),DATEDIF(I29,[1]Data!$H$2,"M"))</f>
        <v>9</v>
      </c>
      <c r="K29" s="48" t="s">
        <v>86</v>
      </c>
      <c r="L29" s="49">
        <v>44371</v>
      </c>
      <c r="M29" s="48" t="s">
        <v>87</v>
      </c>
      <c r="N29" s="48" t="s">
        <v>88</v>
      </c>
      <c r="O29" s="48">
        <v>12260</v>
      </c>
      <c r="P29" s="48" t="s">
        <v>83</v>
      </c>
      <c r="Q29" s="48" t="s">
        <v>83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10"/>
      <c r="FJ29" s="10"/>
    </row>
    <row r="30" spans="1:166" s="10" customFormat="1" ht="26" customHeight="1" x14ac:dyDescent="0.25">
      <c r="A30" s="50">
        <v>3</v>
      </c>
      <c r="B30" s="50"/>
      <c r="C30" s="50">
        <v>26</v>
      </c>
      <c r="D30" s="50">
        <v>301</v>
      </c>
      <c r="E30" s="50" t="str">
        <f t="shared" si="2"/>
        <v>BRUN</v>
      </c>
      <c r="F30" s="50" t="str">
        <f t="shared" si="0"/>
        <v xml:space="preserve">Junior 6-12 mnd </v>
      </c>
      <c r="G30" s="50" t="str">
        <f t="shared" si="1"/>
        <v>Hoppe</v>
      </c>
      <c r="H30" s="50">
        <f>IF(ISBLANK(L30),"",DATEDIF(L30,[1]Data!$H$2,"M"))</f>
        <v>10</v>
      </c>
      <c r="I30" s="51"/>
      <c r="J30" s="52">
        <f>IF(ISBLANK(I30),IF(ISBLANK(H30),"",H30),DATEDIF(I30,[1]Data!$H$2,"M"))</f>
        <v>10</v>
      </c>
      <c r="K30" s="53" t="s">
        <v>84</v>
      </c>
      <c r="L30" s="54">
        <v>44351</v>
      </c>
      <c r="M30" s="53" t="s">
        <v>57</v>
      </c>
      <c r="N30" s="53" t="s">
        <v>85</v>
      </c>
      <c r="O30" s="53">
        <v>12117</v>
      </c>
      <c r="P30" s="50" t="s">
        <v>5</v>
      </c>
      <c r="Q30" s="50" t="s">
        <v>5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</row>
    <row r="31" spans="1:166" s="10" customFormat="1" ht="26" customHeight="1" x14ac:dyDescent="0.25">
      <c r="A31" s="50">
        <v>4</v>
      </c>
      <c r="B31" s="50"/>
      <c r="C31" s="50">
        <v>53</v>
      </c>
      <c r="D31" s="50">
        <v>301</v>
      </c>
      <c r="E31" s="50" t="str">
        <f t="shared" si="2"/>
        <v>BRUN</v>
      </c>
      <c r="F31" s="50" t="str">
        <f t="shared" si="0"/>
        <v xml:space="preserve">Junior 6-12 mnd </v>
      </c>
      <c r="G31" s="50" t="str">
        <f t="shared" si="1"/>
        <v>Hoppe</v>
      </c>
      <c r="H31" s="50">
        <f>IF(ISBLANK(L31),"",DATEDIF(L31,[1]Data!$H$2,"M"))</f>
        <v>8</v>
      </c>
      <c r="I31" s="51"/>
      <c r="J31" s="52">
        <f>IF(ISBLANK(I31),IF(ISBLANK(H31),"",H31),DATEDIF(I31,[1]Data!$H$2,"M"))</f>
        <v>8</v>
      </c>
      <c r="K31" s="53" t="s">
        <v>92</v>
      </c>
      <c r="L31" s="54">
        <v>44414</v>
      </c>
      <c r="M31" s="53" t="s">
        <v>93</v>
      </c>
      <c r="N31" s="53" t="s">
        <v>94</v>
      </c>
      <c r="O31" s="53">
        <v>12181</v>
      </c>
      <c r="P31" s="53" t="s">
        <v>95</v>
      </c>
      <c r="Q31" s="53" t="s">
        <v>96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</row>
    <row r="32" spans="1:166" s="14" customFormat="1" ht="26" customHeight="1" x14ac:dyDescent="0.25">
      <c r="A32" s="55"/>
      <c r="B32" s="55"/>
      <c r="C32" s="55">
        <v>24</v>
      </c>
      <c r="D32" s="55">
        <v>301</v>
      </c>
      <c r="E32" s="55" t="str">
        <f t="shared" si="2"/>
        <v>BRUN</v>
      </c>
      <c r="F32" s="55" t="str">
        <f t="shared" si="0"/>
        <v xml:space="preserve">Junior 6-12 mnd </v>
      </c>
      <c r="G32" s="55" t="str">
        <f t="shared" si="1"/>
        <v>Hoppe</v>
      </c>
      <c r="H32" s="55">
        <f>IF(ISBLANK(L32),"",DATEDIF(L32,[1]Data!$H$2,"M"))</f>
        <v>11</v>
      </c>
      <c r="I32" s="56"/>
      <c r="J32" s="57">
        <f>IF(ISBLANK(I32),IF(ISBLANK(H32),"",H32),DATEDIF(I32,[1]Data!$H$2,"M"))</f>
        <v>11</v>
      </c>
      <c r="K32" s="58" t="s">
        <v>76</v>
      </c>
      <c r="L32" s="59">
        <v>44318</v>
      </c>
      <c r="M32" s="58" t="s">
        <v>77</v>
      </c>
      <c r="N32" s="58" t="s">
        <v>78</v>
      </c>
      <c r="O32" s="58">
        <v>12078</v>
      </c>
      <c r="P32" s="58" t="s">
        <v>79</v>
      </c>
      <c r="Q32" s="58" t="s">
        <v>79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</row>
    <row r="33" spans="1:166" s="11" customFormat="1" ht="26" customHeight="1" x14ac:dyDescent="0.25">
      <c r="A33" s="55"/>
      <c r="B33" s="55"/>
      <c r="C33" s="55">
        <v>29</v>
      </c>
      <c r="D33" s="55">
        <v>301</v>
      </c>
      <c r="E33" s="55" t="str">
        <f t="shared" si="2"/>
        <v>BRUN</v>
      </c>
      <c r="F33" s="55" t="str">
        <f t="shared" si="0"/>
        <v xml:space="preserve">Junior 6-12 mnd </v>
      </c>
      <c r="G33" s="55" t="str">
        <f t="shared" si="1"/>
        <v>Hoppe</v>
      </c>
      <c r="H33" s="55">
        <f>IF(ISBLANK(L33),"",DATEDIF(L33,[1]Data!$H$2,"M"))</f>
        <v>8</v>
      </c>
      <c r="I33" s="56"/>
      <c r="J33" s="57">
        <f>IF(ISBLANK(I33),IF(ISBLANK(H33),"",H33),DATEDIF(I33,[1]Data!$H$2,"M"))</f>
        <v>8</v>
      </c>
      <c r="K33" s="58" t="s">
        <v>89</v>
      </c>
      <c r="L33" s="59">
        <v>44411</v>
      </c>
      <c r="M33" s="55" t="s">
        <v>90</v>
      </c>
      <c r="N33" s="55" t="s">
        <v>91</v>
      </c>
      <c r="O33" s="58">
        <v>12202</v>
      </c>
      <c r="P33" s="58" t="s">
        <v>16</v>
      </c>
      <c r="Q33" s="58" t="s">
        <v>16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</row>
    <row r="34" spans="1:166" s="10" customFormat="1" ht="26" customHeight="1" x14ac:dyDescent="0.25">
      <c r="A34" s="50">
        <v>1</v>
      </c>
      <c r="B34" s="50"/>
      <c r="C34" s="50">
        <v>31</v>
      </c>
      <c r="D34" s="50">
        <v>302</v>
      </c>
      <c r="E34" s="50" t="str">
        <f t="shared" si="2"/>
        <v>BRUN</v>
      </c>
      <c r="F34" s="50" t="str">
        <f t="shared" si="0"/>
        <v>Ungdyr 12-24 mnd</v>
      </c>
      <c r="G34" s="50" t="str">
        <f t="shared" si="1"/>
        <v>Hoppe</v>
      </c>
      <c r="H34" s="50">
        <f>IF(ISBLANK(L34),"",DATEDIF(L34,[1]Data!$H$2,"M"))</f>
        <v>20</v>
      </c>
      <c r="I34" s="51">
        <v>44319</v>
      </c>
      <c r="J34" s="52">
        <f>IF(ISBLANK(I34),IF(ISBLANK(H34),"",H34),DATEDIF(I34,[1]Data!$H$2,"M"))</f>
        <v>11</v>
      </c>
      <c r="K34" s="53" t="s">
        <v>107</v>
      </c>
      <c r="L34" s="54">
        <v>44040</v>
      </c>
      <c r="M34" s="53" t="s">
        <v>108</v>
      </c>
      <c r="N34" s="53" t="s">
        <v>109</v>
      </c>
      <c r="O34" s="53">
        <v>12307</v>
      </c>
      <c r="P34" s="53" t="s">
        <v>110</v>
      </c>
      <c r="Q34" s="53" t="s">
        <v>110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</row>
    <row r="35" spans="1:166" s="10" customFormat="1" ht="26" customHeight="1" x14ac:dyDescent="0.25">
      <c r="A35" s="50">
        <v>2</v>
      </c>
      <c r="B35" s="50"/>
      <c r="C35" s="50">
        <v>152</v>
      </c>
      <c r="D35" s="50">
        <v>302</v>
      </c>
      <c r="E35" s="50" t="str">
        <f t="shared" ref="E35:E66" si="3">IF(ISBLANK(D35),"",VLOOKUP(D35,Klasseliste,2,FALSE))</f>
        <v>BRUN</v>
      </c>
      <c r="F35" s="50" t="str">
        <f t="shared" ref="F35:F66" si="4">IF(ISBLANK(D35),"",VLOOKUP(D35,Klasseliste,3,FALSE))</f>
        <v>Ungdyr 12-24 mnd</v>
      </c>
      <c r="G35" s="50" t="str">
        <f t="shared" ref="G35:G66" si="5">IF(ISBLANK(D35),"",VLOOKUP(D35,Klasseliste,4,FALSE))</f>
        <v>Hoppe</v>
      </c>
      <c r="H35" s="50">
        <f>IF(ISBLANK(L35),"",DATEDIF(L35,[1]Data!$H$2,"M"))</f>
        <v>21</v>
      </c>
      <c r="I35" s="51">
        <v>44335</v>
      </c>
      <c r="J35" s="52">
        <f>IF(ISBLANK(I35),IF(ISBLANK(H35),"",H35),DATEDIF(I35,[1]Data!$H$2,"M"))</f>
        <v>11</v>
      </c>
      <c r="K35" s="50" t="s">
        <v>103</v>
      </c>
      <c r="L35" s="51">
        <v>44015</v>
      </c>
      <c r="M35" s="50" t="s">
        <v>104</v>
      </c>
      <c r="N35" s="50" t="s">
        <v>105</v>
      </c>
      <c r="O35" s="50">
        <v>12251</v>
      </c>
      <c r="P35" s="50" t="s">
        <v>106</v>
      </c>
      <c r="Q35" s="50" t="s">
        <v>74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</row>
    <row r="36" spans="1:166" s="10" customFormat="1" ht="26" customHeight="1" x14ac:dyDescent="0.25">
      <c r="A36" s="50">
        <v>3</v>
      </c>
      <c r="B36" s="50"/>
      <c r="C36" s="50">
        <v>30</v>
      </c>
      <c r="D36" s="50">
        <v>302</v>
      </c>
      <c r="E36" s="50" t="str">
        <f t="shared" si="3"/>
        <v>BRUN</v>
      </c>
      <c r="F36" s="50" t="str">
        <f t="shared" si="4"/>
        <v>Ungdyr 12-24 mnd</v>
      </c>
      <c r="G36" s="50" t="str">
        <f t="shared" si="5"/>
        <v>Hoppe</v>
      </c>
      <c r="H36" s="50">
        <f>IF(ISBLANK(L36),"",DATEDIF(L36,[1]Data!$H$2,"M"))</f>
        <v>22</v>
      </c>
      <c r="I36" s="51">
        <v>44318</v>
      </c>
      <c r="J36" s="52">
        <f>IF(ISBLANK(I36),IF(ISBLANK(H36),"",H36),DATEDIF(I36,[1]Data!$H$2,"M"))</f>
        <v>11</v>
      </c>
      <c r="K36" s="53" t="s">
        <v>100</v>
      </c>
      <c r="L36" s="54">
        <v>43984</v>
      </c>
      <c r="M36" s="53" t="s">
        <v>41</v>
      </c>
      <c r="N36" s="53" t="s">
        <v>101</v>
      </c>
      <c r="O36" s="53">
        <v>12056</v>
      </c>
      <c r="P36" s="53" t="s">
        <v>102</v>
      </c>
      <c r="Q36" s="53" t="s">
        <v>102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</row>
    <row r="37" spans="1:166" s="13" customFormat="1" ht="26" customHeight="1" x14ac:dyDescent="0.25">
      <c r="A37" s="50">
        <v>4</v>
      </c>
      <c r="B37" s="50"/>
      <c r="C37" s="50">
        <v>55</v>
      </c>
      <c r="D37" s="50">
        <v>302</v>
      </c>
      <c r="E37" s="50" t="str">
        <f t="shared" si="3"/>
        <v>BRUN</v>
      </c>
      <c r="F37" s="50" t="str">
        <f t="shared" si="4"/>
        <v>Ungdyr 12-24 mnd</v>
      </c>
      <c r="G37" s="50" t="str">
        <f t="shared" si="5"/>
        <v>Hoppe</v>
      </c>
      <c r="H37" s="50">
        <f>IF(ISBLANK(L37),"",DATEDIF(L37,[1]Data!$H$2,"M"))</f>
        <v>23</v>
      </c>
      <c r="I37" s="51">
        <v>44345</v>
      </c>
      <c r="J37" s="52">
        <f>IF(ISBLANK(I37),IF(ISBLANK(H37),"",H37),DATEDIF(I37,[1]Data!$H$2,"M"))</f>
        <v>10</v>
      </c>
      <c r="K37" s="50" t="s">
        <v>97</v>
      </c>
      <c r="L37" s="51">
        <v>43974</v>
      </c>
      <c r="M37" s="50" t="s">
        <v>98</v>
      </c>
      <c r="N37" s="50" t="s">
        <v>99</v>
      </c>
      <c r="O37" s="50">
        <v>11930</v>
      </c>
      <c r="P37" s="50" t="s">
        <v>29</v>
      </c>
      <c r="Q37" s="50" t="s">
        <v>29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</row>
    <row r="38" spans="1:166" s="17" customFormat="1" ht="26" customHeight="1" x14ac:dyDescent="0.25">
      <c r="A38" s="50">
        <v>1</v>
      </c>
      <c r="B38" s="50"/>
      <c r="C38" s="50">
        <v>32</v>
      </c>
      <c r="D38" s="50">
        <v>303</v>
      </c>
      <c r="E38" s="50" t="str">
        <f t="shared" si="3"/>
        <v>BRUN</v>
      </c>
      <c r="F38" s="50" t="str">
        <f t="shared" si="4"/>
        <v>Voksen 24-48 mnd</v>
      </c>
      <c r="G38" s="50" t="str">
        <f t="shared" si="5"/>
        <v>Hoppe</v>
      </c>
      <c r="H38" s="50">
        <f>IF(ISBLANK(L38),"",DATEDIF(L38,[1]Data!$H$2,"M"))</f>
        <v>33</v>
      </c>
      <c r="I38" s="51">
        <v>44336</v>
      </c>
      <c r="J38" s="52">
        <f>IF(ISBLANK(I38),IF(ISBLANK(H38),"",H38),DATEDIF(I38,[1]Data!$H$2,"M"))</f>
        <v>11</v>
      </c>
      <c r="K38" s="50" t="s">
        <v>111</v>
      </c>
      <c r="L38" s="51">
        <v>43649</v>
      </c>
      <c r="M38" s="50" t="s">
        <v>27</v>
      </c>
      <c r="N38" s="50" t="s">
        <v>112</v>
      </c>
      <c r="O38" s="50">
        <v>11557</v>
      </c>
      <c r="P38" s="50" t="s">
        <v>29</v>
      </c>
      <c r="Q38" s="50" t="s">
        <v>29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</row>
    <row r="39" spans="1:166" s="34" customFormat="1" ht="26" customHeight="1" x14ac:dyDescent="0.25">
      <c r="A39" s="45">
        <v>1</v>
      </c>
      <c r="B39" s="45" t="s">
        <v>375</v>
      </c>
      <c r="C39" s="45">
        <v>37</v>
      </c>
      <c r="D39" s="45">
        <v>305</v>
      </c>
      <c r="E39" s="45" t="str">
        <f t="shared" si="3"/>
        <v>BRUN</v>
      </c>
      <c r="F39" s="45" t="str">
        <f t="shared" si="4"/>
        <v xml:space="preserve">Junior 6-12 mnd </v>
      </c>
      <c r="G39" s="45" t="str">
        <f t="shared" si="5"/>
        <v>Hingst</v>
      </c>
      <c r="H39" s="45">
        <f>IF(ISBLANK(L39),"",DATEDIF(L39,[1]Data!$H$2,"M"))</f>
        <v>9</v>
      </c>
      <c r="I39" s="46"/>
      <c r="J39" s="47">
        <f>IF(ISBLANK(I39),IF(ISBLANK(H39),"",H39),DATEDIF(I39,[1]Data!$H$2,"M"))</f>
        <v>9</v>
      </c>
      <c r="K39" s="48" t="s">
        <v>120</v>
      </c>
      <c r="L39" s="49">
        <v>44400</v>
      </c>
      <c r="M39" s="48" t="s">
        <v>121</v>
      </c>
      <c r="N39" s="48" t="s">
        <v>122</v>
      </c>
      <c r="O39" s="48">
        <v>12264</v>
      </c>
      <c r="P39" s="48" t="s">
        <v>83</v>
      </c>
      <c r="Q39" s="48" t="s">
        <v>83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10"/>
      <c r="FJ39" s="10"/>
    </row>
    <row r="40" spans="1:166" s="10" customFormat="1" ht="26" customHeight="1" x14ac:dyDescent="0.25">
      <c r="A40" s="50">
        <v>2</v>
      </c>
      <c r="B40" s="50"/>
      <c r="C40" s="50">
        <v>38</v>
      </c>
      <c r="D40" s="50">
        <v>305</v>
      </c>
      <c r="E40" s="50" t="str">
        <f t="shared" si="3"/>
        <v>BRUN</v>
      </c>
      <c r="F40" s="50" t="str">
        <f t="shared" si="4"/>
        <v xml:space="preserve">Junior 6-12 mnd </v>
      </c>
      <c r="G40" s="50" t="str">
        <f t="shared" si="5"/>
        <v>Hingst</v>
      </c>
      <c r="H40" s="50">
        <f>IF(ISBLANK(L40),"",DATEDIF(L40,[1]Data!$H$2,"M"))</f>
        <v>8</v>
      </c>
      <c r="I40" s="51"/>
      <c r="J40" s="52">
        <f>IF(ISBLANK(I40),IF(ISBLANK(H40),"",H40),DATEDIF(I40,[1]Data!$H$2,"M"))</f>
        <v>8</v>
      </c>
      <c r="K40" s="53" t="s">
        <v>123</v>
      </c>
      <c r="L40" s="54">
        <v>44409</v>
      </c>
      <c r="M40" s="53" t="s">
        <v>124</v>
      </c>
      <c r="N40" s="53" t="s">
        <v>125</v>
      </c>
      <c r="O40" s="53">
        <v>12136</v>
      </c>
      <c r="P40" s="53" t="s">
        <v>52</v>
      </c>
      <c r="Q40" s="53" t="s">
        <v>52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</row>
    <row r="41" spans="1:166" s="10" customFormat="1" ht="26" customHeight="1" x14ac:dyDescent="0.25">
      <c r="A41" s="50">
        <v>3</v>
      </c>
      <c r="B41" s="50"/>
      <c r="C41" s="50">
        <v>36</v>
      </c>
      <c r="D41" s="50">
        <v>305</v>
      </c>
      <c r="E41" s="50" t="str">
        <f t="shared" si="3"/>
        <v>BRUN</v>
      </c>
      <c r="F41" s="50" t="str">
        <f t="shared" si="4"/>
        <v xml:space="preserve">Junior 6-12 mnd </v>
      </c>
      <c r="G41" s="50" t="str">
        <f t="shared" si="5"/>
        <v>Hingst</v>
      </c>
      <c r="H41" s="50">
        <f>IF(ISBLANK(L41),"",DATEDIF(L41,[1]Data!$H$2,"M"))</f>
        <v>9</v>
      </c>
      <c r="I41" s="51"/>
      <c r="J41" s="52">
        <f>IF(ISBLANK(I41),IF(ISBLANK(H41),"",H41),DATEDIF(I41,[1]Data!$H$2,"M"))</f>
        <v>9</v>
      </c>
      <c r="K41" s="53" t="s">
        <v>117</v>
      </c>
      <c r="L41" s="54">
        <v>44399</v>
      </c>
      <c r="M41" s="53" t="s">
        <v>118</v>
      </c>
      <c r="N41" s="53" t="s">
        <v>119</v>
      </c>
      <c r="O41" s="53">
        <v>12125</v>
      </c>
      <c r="P41" s="50" t="s">
        <v>5</v>
      </c>
      <c r="Q41" s="50" t="s">
        <v>5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</row>
    <row r="42" spans="1:166" s="10" customFormat="1" ht="26" customHeight="1" x14ac:dyDescent="0.25">
      <c r="A42" s="50">
        <v>4</v>
      </c>
      <c r="B42" s="50"/>
      <c r="C42" s="50">
        <v>35</v>
      </c>
      <c r="D42" s="50">
        <v>305</v>
      </c>
      <c r="E42" s="50" t="str">
        <f t="shared" si="3"/>
        <v>BRUN</v>
      </c>
      <c r="F42" s="50" t="str">
        <f t="shared" si="4"/>
        <v xml:space="preserve">Junior 6-12 mnd </v>
      </c>
      <c r="G42" s="50" t="str">
        <f t="shared" si="5"/>
        <v>Hingst</v>
      </c>
      <c r="H42" s="50">
        <f>IF(ISBLANK(L42),"",DATEDIF(L42,[1]Data!$H$2,"M"))</f>
        <v>10</v>
      </c>
      <c r="I42" s="51"/>
      <c r="J42" s="52">
        <f>IF(ISBLANK(I42),IF(ISBLANK(H42),"",H42),DATEDIF(I42,[1]Data!$H$2,"M"))</f>
        <v>10</v>
      </c>
      <c r="K42" s="53" t="s">
        <v>114</v>
      </c>
      <c r="L42" s="54">
        <v>44362</v>
      </c>
      <c r="M42" s="53" t="s">
        <v>3</v>
      </c>
      <c r="N42" s="53" t="s">
        <v>115</v>
      </c>
      <c r="O42" s="53">
        <v>12120</v>
      </c>
      <c r="P42" s="53" t="s">
        <v>5</v>
      </c>
      <c r="Q42" s="53" t="s">
        <v>116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</row>
    <row r="43" spans="1:166" s="10" customFormat="1" ht="26" customHeight="1" x14ac:dyDescent="0.25">
      <c r="A43" s="50">
        <v>5</v>
      </c>
      <c r="B43" s="50"/>
      <c r="C43" s="50">
        <v>41</v>
      </c>
      <c r="D43" s="50">
        <v>305</v>
      </c>
      <c r="E43" s="50" t="str">
        <f t="shared" si="3"/>
        <v>BRUN</v>
      </c>
      <c r="F43" s="50" t="str">
        <f t="shared" si="4"/>
        <v xml:space="preserve">Junior 6-12 mnd </v>
      </c>
      <c r="G43" s="50" t="str">
        <f t="shared" si="5"/>
        <v>Hingst</v>
      </c>
      <c r="H43" s="50">
        <f>IF(ISBLANK(L43),"",DATEDIF(L43,[1]Data!$H$2,"M"))</f>
        <v>7</v>
      </c>
      <c r="I43" s="51"/>
      <c r="J43" s="52">
        <f>IF(ISBLANK(I43),IF(ISBLANK(H43),"",H43),DATEDIF(I43,[1]Data!$H$2,"M"))</f>
        <v>7</v>
      </c>
      <c r="K43" s="53" t="s">
        <v>128</v>
      </c>
      <c r="L43" s="54">
        <v>44441</v>
      </c>
      <c r="M43" s="53" t="s">
        <v>129</v>
      </c>
      <c r="N43" s="53" t="s">
        <v>130</v>
      </c>
      <c r="O43" s="53">
        <v>12288</v>
      </c>
      <c r="P43" s="53" t="s">
        <v>116</v>
      </c>
      <c r="Q43" s="53" t="s">
        <v>116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</row>
    <row r="44" spans="1:166" s="10" customFormat="1" ht="26" customHeight="1" x14ac:dyDescent="0.25">
      <c r="A44" s="50">
        <v>6</v>
      </c>
      <c r="B44" s="50"/>
      <c r="C44" s="50">
        <v>40</v>
      </c>
      <c r="D44" s="50">
        <v>305</v>
      </c>
      <c r="E44" s="50" t="str">
        <f t="shared" si="3"/>
        <v>BRUN</v>
      </c>
      <c r="F44" s="50" t="str">
        <f t="shared" si="4"/>
        <v xml:space="preserve">Junior 6-12 mnd </v>
      </c>
      <c r="G44" s="50" t="str">
        <f t="shared" si="5"/>
        <v>Hingst</v>
      </c>
      <c r="H44" s="50">
        <f>IF(ISBLANK(L44),"",DATEDIF(L44,[1]Data!$H$2,"M"))</f>
        <v>8</v>
      </c>
      <c r="I44" s="51"/>
      <c r="J44" s="52">
        <f>IF(ISBLANK(I44),IF(ISBLANK(H44),"",H44),DATEDIF(I44,[1]Data!$H$2,"M"))</f>
        <v>8</v>
      </c>
      <c r="K44" s="53" t="s">
        <v>126</v>
      </c>
      <c r="L44" s="54">
        <v>44426</v>
      </c>
      <c r="M44" s="53" t="s">
        <v>124</v>
      </c>
      <c r="N44" s="53" t="s">
        <v>127</v>
      </c>
      <c r="O44" s="53">
        <v>12138</v>
      </c>
      <c r="P44" s="53" t="s">
        <v>52</v>
      </c>
      <c r="Q44" s="53" t="s">
        <v>52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</row>
    <row r="45" spans="1:166" s="14" customFormat="1" ht="26" customHeight="1" x14ac:dyDescent="0.25">
      <c r="A45" s="55"/>
      <c r="B45" s="55"/>
      <c r="C45" s="55">
        <v>34</v>
      </c>
      <c r="D45" s="55">
        <v>305</v>
      </c>
      <c r="E45" s="55" t="str">
        <f t="shared" si="3"/>
        <v>BRUN</v>
      </c>
      <c r="F45" s="55" t="str">
        <f t="shared" si="4"/>
        <v xml:space="preserve">Junior 6-12 mnd </v>
      </c>
      <c r="G45" s="55" t="str">
        <f t="shared" si="5"/>
        <v>Hingst</v>
      </c>
      <c r="H45" s="55">
        <f>IF(ISBLANK(L45),"",DATEDIF(L45,[1]Data!$H$2,"M"))</f>
        <v>10</v>
      </c>
      <c r="I45" s="56"/>
      <c r="J45" s="57">
        <f>IF(ISBLANK(I45),IF(ISBLANK(H45),"",H45),DATEDIF(I45,[1]Data!$H$2,"M"))</f>
        <v>10</v>
      </c>
      <c r="K45" s="58" t="s">
        <v>113</v>
      </c>
      <c r="L45" s="59">
        <v>44344</v>
      </c>
      <c r="M45" s="58" t="s">
        <v>87</v>
      </c>
      <c r="N45" s="58" t="s">
        <v>101</v>
      </c>
      <c r="O45" s="58">
        <v>12323</v>
      </c>
      <c r="P45" s="58" t="s">
        <v>102</v>
      </c>
      <c r="Q45" s="58" t="s">
        <v>102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</row>
    <row r="46" spans="1:166" s="18" customFormat="1" ht="26" customHeight="1" x14ac:dyDescent="0.25">
      <c r="A46" s="50">
        <v>1</v>
      </c>
      <c r="B46" s="50"/>
      <c r="C46" s="50">
        <v>43</v>
      </c>
      <c r="D46" s="50">
        <v>306</v>
      </c>
      <c r="E46" s="50" t="str">
        <f t="shared" si="3"/>
        <v>BRUN</v>
      </c>
      <c r="F46" s="50" t="str">
        <f t="shared" si="4"/>
        <v xml:space="preserve">Ungdyr 12-24 mnd </v>
      </c>
      <c r="G46" s="50" t="str">
        <f t="shared" si="5"/>
        <v>Hingst</v>
      </c>
      <c r="H46" s="50">
        <f>IF(ISBLANK(L46),"",DATEDIF(L46,[1]Data!$H$2,"M"))</f>
        <v>22</v>
      </c>
      <c r="I46" s="51">
        <v>44319</v>
      </c>
      <c r="J46" s="52">
        <f>IF(ISBLANK(I46),IF(ISBLANK(H46),"",H46),DATEDIF(I46,[1]Data!$H$2,"M"))</f>
        <v>11</v>
      </c>
      <c r="K46" s="53" t="s">
        <v>134</v>
      </c>
      <c r="L46" s="54">
        <v>44005</v>
      </c>
      <c r="M46" s="53" t="s">
        <v>87</v>
      </c>
      <c r="N46" s="53" t="s">
        <v>135</v>
      </c>
      <c r="O46" s="53">
        <v>11896</v>
      </c>
      <c r="P46" s="53" t="s">
        <v>110</v>
      </c>
      <c r="Q46" s="53" t="s">
        <v>136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</row>
    <row r="47" spans="1:166" s="10" customFormat="1" ht="26" customHeight="1" x14ac:dyDescent="0.25">
      <c r="A47" s="50">
        <v>2</v>
      </c>
      <c r="B47" s="50"/>
      <c r="C47" s="50">
        <v>42</v>
      </c>
      <c r="D47" s="50">
        <v>306</v>
      </c>
      <c r="E47" s="50" t="str">
        <f t="shared" si="3"/>
        <v>BRUN</v>
      </c>
      <c r="F47" s="50" t="str">
        <f t="shared" si="4"/>
        <v xml:space="preserve">Ungdyr 12-24 mnd </v>
      </c>
      <c r="G47" s="50" t="str">
        <f t="shared" si="5"/>
        <v>Hingst</v>
      </c>
      <c r="H47" s="50">
        <f>IF(ISBLANK(L47),"",DATEDIF(L47,[1]Data!$H$2,"M"))</f>
        <v>22</v>
      </c>
      <c r="I47" s="51">
        <v>44352</v>
      </c>
      <c r="J47" s="52">
        <f>IF(ISBLANK(I47),IF(ISBLANK(H47),"",H47),DATEDIF(I47,[1]Data!$H$2,"M"))</f>
        <v>10</v>
      </c>
      <c r="K47" s="50" t="s">
        <v>131</v>
      </c>
      <c r="L47" s="51">
        <v>43993</v>
      </c>
      <c r="M47" s="50" t="s">
        <v>132</v>
      </c>
      <c r="N47" s="50" t="s">
        <v>133</v>
      </c>
      <c r="O47" s="50">
        <v>11832</v>
      </c>
      <c r="P47" s="50" t="s">
        <v>43</v>
      </c>
      <c r="Q47" s="50" t="s">
        <v>43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</row>
    <row r="48" spans="1:166" s="10" customFormat="1" ht="26" customHeight="1" x14ac:dyDescent="0.25">
      <c r="A48" s="50">
        <v>3</v>
      </c>
      <c r="B48" s="50"/>
      <c r="C48" s="50">
        <v>44</v>
      </c>
      <c r="D48" s="50">
        <v>306</v>
      </c>
      <c r="E48" s="50" t="str">
        <f t="shared" si="3"/>
        <v>BRUN</v>
      </c>
      <c r="F48" s="50" t="str">
        <f t="shared" si="4"/>
        <v xml:space="preserve">Ungdyr 12-24 mnd </v>
      </c>
      <c r="G48" s="50" t="str">
        <f t="shared" si="5"/>
        <v>Hingst</v>
      </c>
      <c r="H48" s="50">
        <f>IF(ISBLANK(L48),"",DATEDIF(L48,[1]Data!$H$2,"M"))</f>
        <v>21</v>
      </c>
      <c r="I48" s="51">
        <v>44321</v>
      </c>
      <c r="J48" s="52">
        <f>IF(ISBLANK(I48),IF(ISBLANK(H48),"",H48),DATEDIF(I48,[1]Data!$H$2,"M"))</f>
        <v>11</v>
      </c>
      <c r="K48" s="53" t="s">
        <v>137</v>
      </c>
      <c r="L48" s="54">
        <v>44016</v>
      </c>
      <c r="M48" s="50" t="s">
        <v>138</v>
      </c>
      <c r="N48" s="50" t="s">
        <v>139</v>
      </c>
      <c r="O48" s="53">
        <v>12340</v>
      </c>
      <c r="P48" s="53" t="s">
        <v>140</v>
      </c>
      <c r="Q48" s="53" t="s">
        <v>140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</row>
    <row r="49" spans="1:166" s="31" customFormat="1" ht="26" customHeight="1" x14ac:dyDescent="0.25">
      <c r="A49" s="60">
        <v>1</v>
      </c>
      <c r="B49" s="60" t="s">
        <v>374</v>
      </c>
      <c r="C49" s="60">
        <v>45</v>
      </c>
      <c r="D49" s="60">
        <v>307</v>
      </c>
      <c r="E49" s="60" t="str">
        <f t="shared" si="3"/>
        <v>BRUN</v>
      </c>
      <c r="F49" s="60" t="str">
        <f t="shared" si="4"/>
        <v xml:space="preserve">Voksen 24-48 mnd </v>
      </c>
      <c r="G49" s="60" t="str">
        <f t="shared" si="5"/>
        <v>Hingst</v>
      </c>
      <c r="H49" s="60">
        <f>IF(ISBLANK(L49),"",DATEDIF(L49,[1]Data!$H$2,"M"))</f>
        <v>45</v>
      </c>
      <c r="I49" s="61">
        <v>44328</v>
      </c>
      <c r="J49" s="62">
        <f>IF(ISBLANK(I49),IF(ISBLANK(H49),"",H49),DATEDIF(I49,[1]Data!$H$2,"M"))</f>
        <v>11</v>
      </c>
      <c r="K49" s="68" t="s">
        <v>141</v>
      </c>
      <c r="L49" s="69">
        <v>43280</v>
      </c>
      <c r="M49" s="68" t="s">
        <v>93</v>
      </c>
      <c r="N49" s="68" t="s">
        <v>142</v>
      </c>
      <c r="O49" s="68">
        <v>11414</v>
      </c>
      <c r="P49" s="68" t="s">
        <v>143</v>
      </c>
      <c r="Q49" s="68" t="s">
        <v>143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18"/>
      <c r="FJ49" s="18"/>
    </row>
    <row r="50" spans="1:166" s="10" customFormat="1" ht="26" customHeight="1" x14ac:dyDescent="0.25">
      <c r="A50" s="50">
        <v>2</v>
      </c>
      <c r="B50" s="50"/>
      <c r="C50" s="50">
        <v>46</v>
      </c>
      <c r="D50" s="50">
        <v>307</v>
      </c>
      <c r="E50" s="50" t="str">
        <f t="shared" si="3"/>
        <v>BRUN</v>
      </c>
      <c r="F50" s="50" t="str">
        <f t="shared" si="4"/>
        <v xml:space="preserve">Voksen 24-48 mnd </v>
      </c>
      <c r="G50" s="50" t="str">
        <f t="shared" si="5"/>
        <v>Hingst</v>
      </c>
      <c r="H50" s="50">
        <f>IF(ISBLANK(L50),"",DATEDIF(L50,[1]Data!$H$2,"M"))</f>
        <v>32</v>
      </c>
      <c r="I50" s="51">
        <v>44323</v>
      </c>
      <c r="J50" s="52">
        <f>IF(ISBLANK(I50),IF(ISBLANK(H50),"",H50),DATEDIF(I50,[1]Data!$H$2,"M"))</f>
        <v>11</v>
      </c>
      <c r="K50" s="53" t="s">
        <v>144</v>
      </c>
      <c r="L50" s="54">
        <v>43680</v>
      </c>
      <c r="M50" s="53" t="s">
        <v>145</v>
      </c>
      <c r="N50" s="53" t="s">
        <v>125</v>
      </c>
      <c r="O50" s="53">
        <v>11691</v>
      </c>
      <c r="P50" s="53" t="s">
        <v>52</v>
      </c>
      <c r="Q50" s="53" t="s">
        <v>116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</row>
    <row r="51" spans="1:166" s="33" customFormat="1" ht="26" customHeight="1" x14ac:dyDescent="0.25">
      <c r="A51" s="45">
        <v>1</v>
      </c>
      <c r="B51" s="45" t="s">
        <v>375</v>
      </c>
      <c r="C51" s="45">
        <v>49</v>
      </c>
      <c r="D51" s="45">
        <v>401</v>
      </c>
      <c r="E51" s="45" t="str">
        <f t="shared" si="3"/>
        <v>FAWN</v>
      </c>
      <c r="F51" s="45" t="str">
        <f t="shared" si="4"/>
        <v xml:space="preserve">Junior 6-12 mnd </v>
      </c>
      <c r="G51" s="45" t="str">
        <f t="shared" si="5"/>
        <v>Hoppe</v>
      </c>
      <c r="H51" s="45">
        <f>IF(ISBLANK(L51),"",DATEDIF(L51,[1]Data!$H$2,"M"))</f>
        <v>9</v>
      </c>
      <c r="I51" s="46"/>
      <c r="J51" s="47">
        <f>IF(ISBLANK(I51),IF(ISBLANK(H51),"",H51),DATEDIF(I51,[1]Data!$H$2,"M"))</f>
        <v>9</v>
      </c>
      <c r="K51" s="48" t="s">
        <v>150</v>
      </c>
      <c r="L51" s="49">
        <v>44380</v>
      </c>
      <c r="M51" s="48" t="s">
        <v>121</v>
      </c>
      <c r="N51" s="48" t="s">
        <v>151</v>
      </c>
      <c r="O51" s="48">
        <v>12263</v>
      </c>
      <c r="P51" s="48" t="s">
        <v>83</v>
      </c>
      <c r="Q51" s="48" t="s">
        <v>83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18"/>
      <c r="FJ51" s="18"/>
    </row>
    <row r="52" spans="1:166" s="10" customFormat="1" ht="26" customHeight="1" x14ac:dyDescent="0.25">
      <c r="A52" s="50">
        <v>2</v>
      </c>
      <c r="B52" s="50"/>
      <c r="C52" s="50">
        <v>51</v>
      </c>
      <c r="D52" s="50">
        <v>401</v>
      </c>
      <c r="E52" s="50" t="str">
        <f t="shared" si="3"/>
        <v>FAWN</v>
      </c>
      <c r="F52" s="50" t="str">
        <f t="shared" si="4"/>
        <v xml:space="preserve">Junior 6-12 mnd </v>
      </c>
      <c r="G52" s="50" t="str">
        <f t="shared" si="5"/>
        <v>Hoppe</v>
      </c>
      <c r="H52" s="50">
        <f>IF(ISBLANK(L52),"",DATEDIF(L52,[1]Data!$H$2,"M"))</f>
        <v>9</v>
      </c>
      <c r="I52" s="51"/>
      <c r="J52" s="52">
        <f>IF(ISBLANK(I52),IF(ISBLANK(H52),"",H52),DATEDIF(I52,[1]Data!$H$2,"M"))</f>
        <v>9</v>
      </c>
      <c r="K52" s="53" t="s">
        <v>153</v>
      </c>
      <c r="L52" s="54">
        <v>44397</v>
      </c>
      <c r="M52" s="53" t="s">
        <v>93</v>
      </c>
      <c r="N52" s="53" t="s">
        <v>154</v>
      </c>
      <c r="O52" s="53">
        <v>12179</v>
      </c>
      <c r="P52" s="53" t="s">
        <v>95</v>
      </c>
      <c r="Q52" s="53" t="s">
        <v>96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</row>
    <row r="53" spans="1:166" s="10" customFormat="1" x14ac:dyDescent="0.25">
      <c r="A53" s="50">
        <v>3</v>
      </c>
      <c r="B53" s="50"/>
      <c r="C53" s="50">
        <v>52</v>
      </c>
      <c r="D53" s="50">
        <v>401</v>
      </c>
      <c r="E53" s="50" t="str">
        <f t="shared" si="3"/>
        <v>FAWN</v>
      </c>
      <c r="F53" s="50" t="str">
        <f t="shared" si="4"/>
        <v xml:space="preserve">Junior 6-12 mnd </v>
      </c>
      <c r="G53" s="50" t="str">
        <f t="shared" si="5"/>
        <v>Hoppe</v>
      </c>
      <c r="H53" s="50">
        <f>IF(ISBLANK(L53),"",DATEDIF(L53,[1]Data!$H$2,"M"))</f>
        <v>8</v>
      </c>
      <c r="I53" s="51"/>
      <c r="J53" s="52">
        <f>IF(ISBLANK(I53),IF(ISBLANK(H53),"",H53),DATEDIF(I53,[1]Data!$H$2,"M"))</f>
        <v>8</v>
      </c>
      <c r="K53" s="50" t="s">
        <v>155</v>
      </c>
      <c r="L53" s="51">
        <v>44401</v>
      </c>
      <c r="M53" s="50" t="s">
        <v>81</v>
      </c>
      <c r="N53" s="50" t="s">
        <v>156</v>
      </c>
      <c r="O53" s="50">
        <v>12319</v>
      </c>
      <c r="P53" s="53" t="s">
        <v>69</v>
      </c>
      <c r="Q53" s="53" t="s">
        <v>69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</row>
    <row r="54" spans="1:166" s="10" customFormat="1" x14ac:dyDescent="0.25">
      <c r="A54" s="50">
        <v>4</v>
      </c>
      <c r="B54" s="50"/>
      <c r="C54" s="50">
        <v>47</v>
      </c>
      <c r="D54" s="50">
        <v>401</v>
      </c>
      <c r="E54" s="50" t="str">
        <f t="shared" si="3"/>
        <v>FAWN</v>
      </c>
      <c r="F54" s="50" t="str">
        <f t="shared" si="4"/>
        <v xml:space="preserve">Junior 6-12 mnd </v>
      </c>
      <c r="G54" s="50" t="str">
        <f t="shared" si="5"/>
        <v>Hoppe</v>
      </c>
      <c r="H54" s="50">
        <f>IF(ISBLANK(L54),"",DATEDIF(L54,[1]Data!$H$2,"M"))</f>
        <v>10</v>
      </c>
      <c r="I54" s="50"/>
      <c r="J54" s="52">
        <f>IF(ISBLANK(I54),IF(ISBLANK(H54),"",H54),DATEDIF(I54,[1]Data!$H$2,"M"))</f>
        <v>10</v>
      </c>
      <c r="K54" s="53" t="s">
        <v>146</v>
      </c>
      <c r="L54" s="54">
        <v>44366</v>
      </c>
      <c r="M54" s="53" t="s">
        <v>41</v>
      </c>
      <c r="N54" s="53" t="s">
        <v>133</v>
      </c>
      <c r="O54" s="53">
        <v>12170</v>
      </c>
      <c r="P54" s="53" t="s">
        <v>43</v>
      </c>
      <c r="Q54" s="53" t="s">
        <v>43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</row>
    <row r="55" spans="1:166" s="10" customFormat="1" x14ac:dyDescent="0.25">
      <c r="A55" s="50">
        <v>5</v>
      </c>
      <c r="B55" s="50"/>
      <c r="C55" s="50">
        <v>48</v>
      </c>
      <c r="D55" s="50">
        <v>401</v>
      </c>
      <c r="E55" s="50" t="str">
        <f t="shared" si="3"/>
        <v>FAWN</v>
      </c>
      <c r="F55" s="50" t="str">
        <f t="shared" si="4"/>
        <v xml:space="preserve">Junior 6-12 mnd </v>
      </c>
      <c r="G55" s="50" t="str">
        <f t="shared" si="5"/>
        <v>Hoppe</v>
      </c>
      <c r="H55" s="50">
        <f>IF(ISBLANK(L55),"",DATEDIF(L55,[1]Data!$H$2,"M"))</f>
        <v>9</v>
      </c>
      <c r="I55" s="51"/>
      <c r="J55" s="52">
        <f>IF(ISBLANK(I55),IF(ISBLANK(H55),"",H55),DATEDIF(I55,[1]Data!$H$2,"M"))</f>
        <v>9</v>
      </c>
      <c r="K55" s="53" t="s">
        <v>147</v>
      </c>
      <c r="L55" s="54">
        <v>44372</v>
      </c>
      <c r="M55" s="53" t="s">
        <v>18</v>
      </c>
      <c r="N55" s="53" t="s">
        <v>148</v>
      </c>
      <c r="O55" s="53">
        <v>12131</v>
      </c>
      <c r="P55" s="53" t="s">
        <v>52</v>
      </c>
      <c r="Q55" s="53" t="s">
        <v>149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</row>
    <row r="56" spans="1:166" s="13" customFormat="1" x14ac:dyDescent="0.25">
      <c r="A56" s="50">
        <v>6</v>
      </c>
      <c r="B56" s="50"/>
      <c r="C56" s="50">
        <v>50</v>
      </c>
      <c r="D56" s="50">
        <v>401</v>
      </c>
      <c r="E56" s="50" t="str">
        <f t="shared" si="3"/>
        <v>FAWN</v>
      </c>
      <c r="F56" s="50" t="str">
        <f t="shared" si="4"/>
        <v xml:space="preserve">Junior 6-12 mnd </v>
      </c>
      <c r="G56" s="50" t="str">
        <f t="shared" si="5"/>
        <v>Hoppe</v>
      </c>
      <c r="H56" s="50">
        <f>IF(ISBLANK(L56),"",DATEDIF(L56,[1]Data!$H$2,"M"))</f>
        <v>9</v>
      </c>
      <c r="I56" s="51"/>
      <c r="J56" s="52">
        <f>IF(ISBLANK(I56),IF(ISBLANK(H56),"",H56),DATEDIF(I56,[1]Data!$H$2,"M"))</f>
        <v>9</v>
      </c>
      <c r="K56" s="53" t="s">
        <v>152</v>
      </c>
      <c r="L56" s="54">
        <v>44387</v>
      </c>
      <c r="M56" s="53" t="s">
        <v>87</v>
      </c>
      <c r="N56" s="53" t="s">
        <v>135</v>
      </c>
      <c r="O56" s="53">
        <v>12341</v>
      </c>
      <c r="P56" s="53" t="s">
        <v>110</v>
      </c>
      <c r="Q56" s="53" t="s">
        <v>110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</row>
    <row r="57" spans="1:166" s="9" customFormat="1" x14ac:dyDescent="0.25">
      <c r="A57" s="70">
        <v>1</v>
      </c>
      <c r="B57" s="70" t="s">
        <v>412</v>
      </c>
      <c r="C57" s="70">
        <v>56</v>
      </c>
      <c r="D57" s="70">
        <v>402</v>
      </c>
      <c r="E57" s="70" t="str">
        <f t="shared" si="3"/>
        <v>FAWN</v>
      </c>
      <c r="F57" s="70" t="str">
        <f t="shared" si="4"/>
        <v>Ungdyr 12-24 mnd</v>
      </c>
      <c r="G57" s="70" t="str">
        <f t="shared" si="5"/>
        <v>Hoppe</v>
      </c>
      <c r="H57" s="70">
        <f>IF(ISBLANK(L57),"",DATEDIF(L57,[1]Data!$H$2,"M"))</f>
        <v>22</v>
      </c>
      <c r="I57" s="71">
        <v>44326</v>
      </c>
      <c r="J57" s="72">
        <f>IF(ISBLANK(I57),IF(ISBLANK(H57),"",H57),DATEDIF(I57,[1]Data!$H$2,"M"))</f>
        <v>11</v>
      </c>
      <c r="K57" s="73" t="s">
        <v>162</v>
      </c>
      <c r="L57" s="74">
        <v>43990</v>
      </c>
      <c r="M57" s="73" t="s">
        <v>121</v>
      </c>
      <c r="N57" s="73" t="s">
        <v>122</v>
      </c>
      <c r="O57" s="73">
        <v>11776</v>
      </c>
      <c r="P57" s="73" t="s">
        <v>83</v>
      </c>
      <c r="Q57" s="73" t="s">
        <v>83</v>
      </c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40"/>
      <c r="FJ57" s="40"/>
    </row>
    <row r="58" spans="1:166" s="10" customFormat="1" x14ac:dyDescent="0.25">
      <c r="A58" s="50">
        <v>2</v>
      </c>
      <c r="B58" s="50"/>
      <c r="C58" s="50">
        <v>58</v>
      </c>
      <c r="D58" s="50">
        <v>402</v>
      </c>
      <c r="E58" s="50" t="str">
        <f t="shared" si="3"/>
        <v>FAWN</v>
      </c>
      <c r="F58" s="50" t="str">
        <f t="shared" si="4"/>
        <v>Ungdyr 12-24 mnd</v>
      </c>
      <c r="G58" s="50" t="str">
        <f t="shared" si="5"/>
        <v>Hoppe</v>
      </c>
      <c r="H58" s="50">
        <f>IF(ISBLANK(L58),"",DATEDIF(L58,[1]Data!$H$2,"M"))</f>
        <v>20</v>
      </c>
      <c r="I58" s="51">
        <v>44324</v>
      </c>
      <c r="J58" s="52">
        <f>IF(ISBLANK(I58),IF(ISBLANK(H58),"",H58),DATEDIF(I58,[1]Data!$H$2,"M"))</f>
        <v>11</v>
      </c>
      <c r="K58" s="53" t="s">
        <v>167</v>
      </c>
      <c r="L58" s="54">
        <v>44055</v>
      </c>
      <c r="M58" s="53" t="s">
        <v>145</v>
      </c>
      <c r="N58" s="53" t="s">
        <v>51</v>
      </c>
      <c r="O58" s="53">
        <v>11867</v>
      </c>
      <c r="P58" s="53" t="s">
        <v>52</v>
      </c>
      <c r="Q58" s="53" t="s">
        <v>52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</row>
    <row r="59" spans="1:166" s="10" customFormat="1" x14ac:dyDescent="0.25">
      <c r="A59" s="50">
        <v>3</v>
      </c>
      <c r="B59" s="50"/>
      <c r="C59" s="50">
        <v>54</v>
      </c>
      <c r="D59" s="50">
        <v>402</v>
      </c>
      <c r="E59" s="50" t="str">
        <f t="shared" si="3"/>
        <v>FAWN</v>
      </c>
      <c r="F59" s="50" t="str">
        <f t="shared" si="4"/>
        <v>Ungdyr 12-24 mnd</v>
      </c>
      <c r="G59" s="50" t="str">
        <f t="shared" si="5"/>
        <v>Hoppe</v>
      </c>
      <c r="H59" s="50">
        <f>IF(ISBLANK(L59),"",DATEDIF(L59,[1]Data!$H$2,"M"))</f>
        <v>23</v>
      </c>
      <c r="I59" s="51">
        <v>44321</v>
      </c>
      <c r="J59" s="52">
        <f>IF(ISBLANK(I59),IF(ISBLANK(H59),"",H59),DATEDIF(I59,[1]Data!$H$2,"M"))</f>
        <v>11</v>
      </c>
      <c r="K59" s="53" t="s">
        <v>157</v>
      </c>
      <c r="L59" s="54">
        <v>43953</v>
      </c>
      <c r="M59" s="53" t="s">
        <v>158</v>
      </c>
      <c r="N59" s="53" t="s">
        <v>159</v>
      </c>
      <c r="O59" s="53">
        <v>11909</v>
      </c>
      <c r="P59" s="53" t="s">
        <v>160</v>
      </c>
      <c r="Q59" s="53" t="s">
        <v>161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</row>
    <row r="60" spans="1:166" s="13" customFormat="1" x14ac:dyDescent="0.25">
      <c r="A60" s="50">
        <v>4</v>
      </c>
      <c r="B60" s="50"/>
      <c r="C60" s="50">
        <v>57</v>
      </c>
      <c r="D60" s="50">
        <v>402</v>
      </c>
      <c r="E60" s="50" t="str">
        <f t="shared" si="3"/>
        <v>FAWN</v>
      </c>
      <c r="F60" s="50" t="str">
        <f t="shared" si="4"/>
        <v>Ungdyr 12-24 mnd</v>
      </c>
      <c r="G60" s="50" t="str">
        <f t="shared" si="5"/>
        <v>Hoppe</v>
      </c>
      <c r="H60" s="50">
        <f>IF(ISBLANK(L60),"",DATEDIF(L60,[1]Data!$H$2,"M"))</f>
        <v>20</v>
      </c>
      <c r="I60" s="51">
        <v>44310</v>
      </c>
      <c r="J60" s="52">
        <f>IF(ISBLANK(I60),IF(ISBLANK(H60),"",H60),DATEDIF(I60,[1]Data!$H$2,"M"))</f>
        <v>11</v>
      </c>
      <c r="K60" s="53" t="s">
        <v>163</v>
      </c>
      <c r="L60" s="54">
        <v>44054</v>
      </c>
      <c r="M60" s="53" t="s">
        <v>164</v>
      </c>
      <c r="N60" s="53" t="s">
        <v>165</v>
      </c>
      <c r="O60" s="53">
        <v>11859</v>
      </c>
      <c r="P60" s="53" t="s">
        <v>166</v>
      </c>
      <c r="Q60" s="53" t="s">
        <v>166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</row>
    <row r="61" spans="1:166" s="13" customFormat="1" x14ac:dyDescent="0.25">
      <c r="A61" s="50">
        <v>1</v>
      </c>
      <c r="B61" s="50"/>
      <c r="C61" s="50">
        <v>153</v>
      </c>
      <c r="D61" s="50">
        <v>403</v>
      </c>
      <c r="E61" s="50" t="str">
        <f t="shared" si="3"/>
        <v>FAWN</v>
      </c>
      <c r="F61" s="50" t="str">
        <f t="shared" si="4"/>
        <v>Voksen 24-48 mnd</v>
      </c>
      <c r="G61" s="50" t="str">
        <f t="shared" si="5"/>
        <v>Hoppe</v>
      </c>
      <c r="H61" s="50">
        <f>IF(ISBLANK(L61),"",DATEDIF(L61,[1]Data!$H$2,"M"))</f>
        <v>34</v>
      </c>
      <c r="I61" s="51">
        <v>44335</v>
      </c>
      <c r="J61" s="52">
        <f>IF(ISBLANK(I61),IF(ISBLANK(H61),"",H61),DATEDIF(I61,[1]Data!$H$2,"M"))</f>
        <v>11</v>
      </c>
      <c r="K61" s="50" t="s">
        <v>168</v>
      </c>
      <c r="L61" s="51">
        <v>43632</v>
      </c>
      <c r="M61" s="50" t="s">
        <v>169</v>
      </c>
      <c r="N61" s="53" t="s">
        <v>73</v>
      </c>
      <c r="O61" s="50">
        <v>11561</v>
      </c>
      <c r="P61" s="50" t="s">
        <v>170</v>
      </c>
      <c r="Q61" s="50" t="s">
        <v>74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</row>
    <row r="62" spans="1:166" s="29" customFormat="1" x14ac:dyDescent="0.25">
      <c r="A62" s="60">
        <v>1</v>
      </c>
      <c r="B62" s="60" t="s">
        <v>374</v>
      </c>
      <c r="C62" s="60">
        <v>64</v>
      </c>
      <c r="D62" s="60">
        <v>405</v>
      </c>
      <c r="E62" s="60" t="str">
        <f t="shared" si="3"/>
        <v>FAWN</v>
      </c>
      <c r="F62" s="60" t="str">
        <f t="shared" si="4"/>
        <v xml:space="preserve">Junior 6-12 mnd </v>
      </c>
      <c r="G62" s="60" t="str">
        <f t="shared" si="5"/>
        <v>Hingst</v>
      </c>
      <c r="H62" s="60">
        <f>IF(ISBLANK(L62),"",DATEDIF(L62,[1]Data!$H$2,"M"))</f>
        <v>8</v>
      </c>
      <c r="I62" s="61"/>
      <c r="J62" s="62">
        <f>IF(ISBLANK(I62),IF(ISBLANK(H62),"",H62),DATEDIF(I62,[1]Data!$H$2,"M"))</f>
        <v>8</v>
      </c>
      <c r="K62" s="68" t="s">
        <v>185</v>
      </c>
      <c r="L62" s="69">
        <v>44408</v>
      </c>
      <c r="M62" s="68" t="s">
        <v>81</v>
      </c>
      <c r="N62" s="68" t="s">
        <v>186</v>
      </c>
      <c r="O62" s="68">
        <v>12267</v>
      </c>
      <c r="P62" s="68" t="s">
        <v>83</v>
      </c>
      <c r="Q62" s="68" t="s">
        <v>83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10"/>
      <c r="FJ62" s="10"/>
    </row>
    <row r="63" spans="1:166" s="10" customFormat="1" x14ac:dyDescent="0.25">
      <c r="A63" s="50">
        <v>2</v>
      </c>
      <c r="B63" s="50"/>
      <c r="C63" s="50">
        <v>63</v>
      </c>
      <c r="D63" s="50">
        <v>405</v>
      </c>
      <c r="E63" s="50" t="str">
        <f t="shared" si="3"/>
        <v>FAWN</v>
      </c>
      <c r="F63" s="50" t="str">
        <f t="shared" si="4"/>
        <v xml:space="preserve">Junior 6-12 mnd </v>
      </c>
      <c r="G63" s="50" t="str">
        <f t="shared" si="5"/>
        <v>Hingst</v>
      </c>
      <c r="H63" s="50">
        <f>IF(ISBLANK(L63),"",DATEDIF(L63,[1]Data!$H$2,"M"))</f>
        <v>8</v>
      </c>
      <c r="I63" s="51"/>
      <c r="J63" s="52">
        <f>IF(ISBLANK(I63),IF(ISBLANK(H63),"",H63),DATEDIF(I63,[1]Data!$H$2,"M"))</f>
        <v>8</v>
      </c>
      <c r="K63" s="53" t="s">
        <v>183</v>
      </c>
      <c r="L63" s="54">
        <v>44401</v>
      </c>
      <c r="M63" s="53" t="s">
        <v>57</v>
      </c>
      <c r="N63" s="53" t="s">
        <v>184</v>
      </c>
      <c r="O63" s="53">
        <v>12322</v>
      </c>
      <c r="P63" s="53" t="s">
        <v>69</v>
      </c>
      <c r="Q63" s="53" t="s">
        <v>69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</row>
    <row r="64" spans="1:166" s="10" customFormat="1" x14ac:dyDescent="0.25">
      <c r="A64" s="50">
        <v>3</v>
      </c>
      <c r="B64" s="50"/>
      <c r="C64" s="50">
        <v>65</v>
      </c>
      <c r="D64" s="50">
        <v>405</v>
      </c>
      <c r="E64" s="50" t="str">
        <f t="shared" si="3"/>
        <v>FAWN</v>
      </c>
      <c r="F64" s="50" t="str">
        <f t="shared" si="4"/>
        <v xml:space="preserve">Junior 6-12 mnd </v>
      </c>
      <c r="G64" s="50" t="str">
        <f t="shared" si="5"/>
        <v>Hingst</v>
      </c>
      <c r="H64" s="50">
        <f>IF(ISBLANK(L64),"",DATEDIF(L64,[1]Data!$H$2,"M"))</f>
        <v>8</v>
      </c>
      <c r="I64" s="51"/>
      <c r="J64" s="52">
        <f>IF(ISBLANK(I64),IF(ISBLANK(H64),"",H64),DATEDIF(I64,[1]Data!$H$2,"M"))</f>
        <v>8</v>
      </c>
      <c r="K64" s="53" t="s">
        <v>187</v>
      </c>
      <c r="L64" s="54">
        <v>44413</v>
      </c>
      <c r="M64" s="53" t="s">
        <v>188</v>
      </c>
      <c r="N64" s="53" t="s">
        <v>189</v>
      </c>
      <c r="O64" s="53">
        <v>12303</v>
      </c>
      <c r="P64" s="53" t="s">
        <v>12</v>
      </c>
      <c r="Q64" s="53" t="s">
        <v>12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</row>
    <row r="65" spans="1:166" s="10" customFormat="1" x14ac:dyDescent="0.25">
      <c r="A65" s="50">
        <v>4</v>
      </c>
      <c r="B65" s="50"/>
      <c r="C65" s="50">
        <v>66</v>
      </c>
      <c r="D65" s="50">
        <v>405</v>
      </c>
      <c r="E65" s="50" t="str">
        <f t="shared" si="3"/>
        <v>FAWN</v>
      </c>
      <c r="F65" s="50" t="str">
        <f t="shared" si="4"/>
        <v xml:space="preserve">Junior 6-12 mnd </v>
      </c>
      <c r="G65" s="50" t="str">
        <f t="shared" si="5"/>
        <v>Hingst</v>
      </c>
      <c r="H65" s="50">
        <f>IF(ISBLANK(L65),"",DATEDIF(L65,[1]Data!$H$2,"M"))</f>
        <v>8</v>
      </c>
      <c r="I65" s="51"/>
      <c r="J65" s="52">
        <f>IF(ISBLANK(I65),IF(ISBLANK(H65),"",H65),DATEDIF(I65,[1]Data!$H$2,"M"))</f>
        <v>8</v>
      </c>
      <c r="K65" s="53" t="s">
        <v>190</v>
      </c>
      <c r="L65" s="54">
        <v>44422</v>
      </c>
      <c r="M65" s="53" t="s">
        <v>145</v>
      </c>
      <c r="N65" s="53" t="s">
        <v>191</v>
      </c>
      <c r="O65" s="53">
        <v>12287</v>
      </c>
      <c r="P65" s="53" t="s">
        <v>116</v>
      </c>
      <c r="Q65" s="53" t="s">
        <v>116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</row>
    <row r="66" spans="1:166" s="10" customFormat="1" ht="23" customHeight="1" x14ac:dyDescent="0.25">
      <c r="A66" s="50">
        <v>5</v>
      </c>
      <c r="B66" s="50"/>
      <c r="C66" s="50">
        <v>61</v>
      </c>
      <c r="D66" s="50">
        <v>405</v>
      </c>
      <c r="E66" s="50" t="str">
        <f t="shared" si="3"/>
        <v>FAWN</v>
      </c>
      <c r="F66" s="50" t="str">
        <f t="shared" si="4"/>
        <v xml:space="preserve">Junior 6-12 mnd </v>
      </c>
      <c r="G66" s="50" t="str">
        <f t="shared" si="5"/>
        <v>Hingst</v>
      </c>
      <c r="H66" s="50">
        <f>IF(ISBLANK(L66),"",DATEDIF(L66,[1]Data!$H$2,"M"))</f>
        <v>9</v>
      </c>
      <c r="I66" s="51"/>
      <c r="J66" s="52">
        <f>IF(ISBLANK(I66),IF(ISBLANK(H66),"",H66),DATEDIF(I66,[1]Data!$H$2,"M"))</f>
        <v>9</v>
      </c>
      <c r="K66" s="53" t="s">
        <v>179</v>
      </c>
      <c r="L66" s="54">
        <v>44371</v>
      </c>
      <c r="M66" s="53" t="s">
        <v>93</v>
      </c>
      <c r="N66" s="53" t="s">
        <v>180</v>
      </c>
      <c r="O66" s="53">
        <v>12282</v>
      </c>
      <c r="P66" s="53" t="s">
        <v>143</v>
      </c>
      <c r="Q66" s="53" t="s">
        <v>143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</row>
    <row r="67" spans="1:166" s="10" customFormat="1" ht="23" customHeight="1" x14ac:dyDescent="0.25">
      <c r="A67" s="50">
        <v>6</v>
      </c>
      <c r="B67" s="50"/>
      <c r="C67" s="50">
        <v>59</v>
      </c>
      <c r="D67" s="50">
        <v>405</v>
      </c>
      <c r="E67" s="50" t="str">
        <f t="shared" ref="E67:E98" si="6">IF(ISBLANK(D67),"",VLOOKUP(D67,Klasseliste,2,FALSE))</f>
        <v>FAWN</v>
      </c>
      <c r="F67" s="50" t="str">
        <f t="shared" ref="F67:F98" si="7">IF(ISBLANK(D67),"",VLOOKUP(D67,Klasseliste,3,FALSE))</f>
        <v xml:space="preserve">Junior 6-12 mnd </v>
      </c>
      <c r="G67" s="50" t="str">
        <f t="shared" ref="G67:G98" si="8">IF(ISBLANK(D67),"",VLOOKUP(D67,Klasseliste,4,FALSE))</f>
        <v>Hingst</v>
      </c>
      <c r="H67" s="50">
        <f>IF(ISBLANK(L67),"",DATEDIF(L67,[1]Data!$H$2,"M"))</f>
        <v>11</v>
      </c>
      <c r="I67" s="51"/>
      <c r="J67" s="52">
        <f>IF(ISBLANK(I67),IF(ISBLANK(H67),"",H67),DATEDIF(I67,[1]Data!$H$2,"M"))</f>
        <v>11</v>
      </c>
      <c r="K67" s="53" t="s">
        <v>171</v>
      </c>
      <c r="L67" s="54">
        <v>44328</v>
      </c>
      <c r="M67" s="53" t="s">
        <v>164</v>
      </c>
      <c r="N67" s="53" t="s">
        <v>172</v>
      </c>
      <c r="O67" s="53">
        <v>12243</v>
      </c>
      <c r="P67" s="53" t="s">
        <v>166</v>
      </c>
      <c r="Q67" s="53" t="s">
        <v>166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</row>
    <row r="68" spans="1:166" s="10" customFormat="1" ht="23" customHeight="1" x14ac:dyDescent="0.25">
      <c r="A68" s="50" t="s">
        <v>173</v>
      </c>
      <c r="B68" s="50"/>
      <c r="C68" s="50">
        <v>33</v>
      </c>
      <c r="D68" s="50">
        <v>405</v>
      </c>
      <c r="E68" s="50" t="str">
        <f t="shared" si="6"/>
        <v>FAWN</v>
      </c>
      <c r="F68" s="50" t="str">
        <f t="shared" si="7"/>
        <v xml:space="preserve">Junior 6-12 mnd </v>
      </c>
      <c r="G68" s="50" t="str">
        <f t="shared" si="8"/>
        <v>Hingst</v>
      </c>
      <c r="H68" s="50">
        <f>IF(ISBLANK(L68),"",DATEDIF(L68,[1]Data!$H$2,"M"))</f>
        <v>11</v>
      </c>
      <c r="I68" s="51"/>
      <c r="J68" s="52">
        <f>IF(ISBLANK(I68),IF(ISBLANK(H68),"",H68),DATEDIF(I68,[1]Data!$H$2,"M"))</f>
        <v>11</v>
      </c>
      <c r="K68" s="53" t="s">
        <v>174</v>
      </c>
      <c r="L68" s="54">
        <v>44336</v>
      </c>
      <c r="M68" s="53" t="s">
        <v>87</v>
      </c>
      <c r="N68" s="50" t="s">
        <v>175</v>
      </c>
      <c r="O68" s="53">
        <v>12229</v>
      </c>
      <c r="P68" s="53" t="s">
        <v>176</v>
      </c>
      <c r="Q68" s="53" t="s">
        <v>176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</row>
    <row r="69" spans="1:166" s="10" customFormat="1" ht="23" customHeight="1" x14ac:dyDescent="0.25">
      <c r="A69" s="50" t="s">
        <v>173</v>
      </c>
      <c r="B69" s="50"/>
      <c r="C69" s="50">
        <v>60</v>
      </c>
      <c r="D69" s="50">
        <v>405</v>
      </c>
      <c r="E69" s="50" t="str">
        <f t="shared" si="6"/>
        <v>FAWN</v>
      </c>
      <c r="F69" s="50" t="str">
        <f t="shared" si="7"/>
        <v xml:space="preserve">Junior 6-12 mnd </v>
      </c>
      <c r="G69" s="50" t="str">
        <f t="shared" si="8"/>
        <v>Hingst</v>
      </c>
      <c r="H69" s="50">
        <f>IF(ISBLANK(L69),"",DATEDIF(L69,[1]Data!$H$2,"M"))</f>
        <v>10</v>
      </c>
      <c r="I69" s="51"/>
      <c r="J69" s="52">
        <f>IF(ISBLANK(I69),IF(ISBLANK(H69),"",H69),DATEDIF(I69,[1]Data!$H$2,"M"))</f>
        <v>10</v>
      </c>
      <c r="K69" s="53" t="s">
        <v>177</v>
      </c>
      <c r="L69" s="54">
        <v>44347</v>
      </c>
      <c r="M69" s="53" t="s">
        <v>41</v>
      </c>
      <c r="N69" s="53" t="s">
        <v>178</v>
      </c>
      <c r="O69" s="53">
        <v>12162</v>
      </c>
      <c r="P69" s="53" t="s">
        <v>43</v>
      </c>
      <c r="Q69" s="53" t="s">
        <v>43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</row>
    <row r="70" spans="1:166" s="10" customFormat="1" ht="23" customHeight="1" x14ac:dyDescent="0.25">
      <c r="A70" s="50" t="s">
        <v>173</v>
      </c>
      <c r="B70" s="50"/>
      <c r="C70" s="50">
        <v>62</v>
      </c>
      <c r="D70" s="50">
        <v>405</v>
      </c>
      <c r="E70" s="50" t="str">
        <f t="shared" si="6"/>
        <v>FAWN</v>
      </c>
      <c r="F70" s="50" t="str">
        <f t="shared" si="7"/>
        <v xml:space="preserve">Junior 6-12 mnd </v>
      </c>
      <c r="G70" s="50" t="str">
        <f t="shared" si="8"/>
        <v>Hingst</v>
      </c>
      <c r="H70" s="50">
        <f>IF(ISBLANK(L70),"",DATEDIF(L70,[1]Data!$H$2,"M"))</f>
        <v>9</v>
      </c>
      <c r="I70" s="51"/>
      <c r="J70" s="52">
        <f>IF(ISBLANK(I70),IF(ISBLANK(H70),"",H70),DATEDIF(I70,[1]Data!$H$2,"M"))</f>
        <v>9</v>
      </c>
      <c r="K70" s="53" t="s">
        <v>181</v>
      </c>
      <c r="L70" s="54">
        <v>44399</v>
      </c>
      <c r="M70" s="53" t="s">
        <v>158</v>
      </c>
      <c r="N70" s="50" t="s">
        <v>182</v>
      </c>
      <c r="O70" s="53">
        <v>12338</v>
      </c>
      <c r="P70" s="53" t="s">
        <v>140</v>
      </c>
      <c r="Q70" s="53" t="s">
        <v>140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</row>
    <row r="71" spans="1:166" s="13" customFormat="1" ht="23" customHeight="1" x14ac:dyDescent="0.25">
      <c r="A71" s="50" t="s">
        <v>173</v>
      </c>
      <c r="B71" s="50"/>
      <c r="C71" s="50">
        <v>67</v>
      </c>
      <c r="D71" s="50">
        <v>405</v>
      </c>
      <c r="E71" s="50" t="str">
        <f t="shared" si="6"/>
        <v>FAWN</v>
      </c>
      <c r="F71" s="50" t="str">
        <f t="shared" si="7"/>
        <v xml:space="preserve">Junior 6-12 mnd </v>
      </c>
      <c r="G71" s="50" t="str">
        <f t="shared" si="8"/>
        <v>Hingst</v>
      </c>
      <c r="H71" s="50">
        <f>IF(ISBLANK(L71),"",DATEDIF(L71,[1]Data!$H$2,"M"))</f>
        <v>8</v>
      </c>
      <c r="I71" s="51"/>
      <c r="J71" s="52">
        <f>IF(ISBLANK(I71),IF(ISBLANK(H71),"",H71),DATEDIF(I71,[1]Data!$H$2,"M"))</f>
        <v>8</v>
      </c>
      <c r="K71" s="53" t="s">
        <v>192</v>
      </c>
      <c r="L71" s="54">
        <v>44427</v>
      </c>
      <c r="M71" s="53" t="s">
        <v>193</v>
      </c>
      <c r="N71" s="50" t="s">
        <v>194</v>
      </c>
      <c r="O71" s="53">
        <v>12339</v>
      </c>
      <c r="P71" s="53" t="s">
        <v>140</v>
      </c>
      <c r="Q71" s="53" t="s">
        <v>140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</row>
    <row r="72" spans="1:166" s="20" customFormat="1" ht="23" customHeight="1" x14ac:dyDescent="0.25">
      <c r="A72" s="75">
        <v>1</v>
      </c>
      <c r="B72" s="75"/>
      <c r="C72" s="50">
        <v>68</v>
      </c>
      <c r="D72" s="50">
        <v>406</v>
      </c>
      <c r="E72" s="50" t="str">
        <f t="shared" si="6"/>
        <v>FAWN</v>
      </c>
      <c r="F72" s="50" t="str">
        <f t="shared" si="7"/>
        <v xml:space="preserve">Ungdyr 12-24 mnd </v>
      </c>
      <c r="G72" s="50" t="str">
        <f t="shared" si="8"/>
        <v>Hingst</v>
      </c>
      <c r="H72" s="50">
        <f>IF(ISBLANK(L72),"",DATEDIF(L72,[1]Data!$H$2,"M"))</f>
        <v>23</v>
      </c>
      <c r="I72" s="51">
        <v>44321</v>
      </c>
      <c r="J72" s="52">
        <f>IF(ISBLANK(I72),IF(ISBLANK(H72),"",H72),DATEDIF(I72,[1]Data!$H$2,"M"))</f>
        <v>11</v>
      </c>
      <c r="K72" s="53" t="s">
        <v>195</v>
      </c>
      <c r="L72" s="54">
        <v>43963</v>
      </c>
      <c r="M72" s="53" t="s">
        <v>158</v>
      </c>
      <c r="N72" s="53" t="s">
        <v>196</v>
      </c>
      <c r="O72" s="53">
        <v>11903</v>
      </c>
      <c r="P72" s="53" t="s">
        <v>160</v>
      </c>
      <c r="Q72" s="53" t="s">
        <v>116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</row>
    <row r="73" spans="1:166" s="10" customFormat="1" ht="23" customHeight="1" x14ac:dyDescent="0.25">
      <c r="A73" s="50">
        <v>2</v>
      </c>
      <c r="B73" s="50"/>
      <c r="C73" s="50">
        <v>72</v>
      </c>
      <c r="D73" s="50">
        <v>406</v>
      </c>
      <c r="E73" s="50" t="str">
        <f t="shared" si="6"/>
        <v>FAWN</v>
      </c>
      <c r="F73" s="50" t="str">
        <f t="shared" si="7"/>
        <v xml:space="preserve">Ungdyr 12-24 mnd </v>
      </c>
      <c r="G73" s="50" t="str">
        <f t="shared" si="8"/>
        <v>Hingst</v>
      </c>
      <c r="H73" s="50">
        <f>IF(ISBLANK(L73),"",DATEDIF(L73,[1]Data!$H$2,"M"))</f>
        <v>21</v>
      </c>
      <c r="I73" s="51">
        <v>44315</v>
      </c>
      <c r="J73" s="52">
        <f>IF(ISBLANK(I73),IF(ISBLANK(H73),"",H73),DATEDIF(I73,[1]Data!$H$2,"M"))</f>
        <v>11</v>
      </c>
      <c r="K73" s="53" t="s">
        <v>204</v>
      </c>
      <c r="L73" s="54">
        <v>44013</v>
      </c>
      <c r="M73" s="53" t="s">
        <v>164</v>
      </c>
      <c r="N73" s="53" t="s">
        <v>205</v>
      </c>
      <c r="O73" s="53">
        <v>12245</v>
      </c>
      <c r="P73" s="53" t="s">
        <v>206</v>
      </c>
      <c r="Q73" s="53" t="s">
        <v>206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</row>
    <row r="74" spans="1:166" s="10" customFormat="1" ht="23" customHeight="1" x14ac:dyDescent="0.25">
      <c r="A74" s="50">
        <v>3</v>
      </c>
      <c r="B74" s="50"/>
      <c r="C74" s="50">
        <v>70</v>
      </c>
      <c r="D74" s="50">
        <v>406</v>
      </c>
      <c r="E74" s="50" t="str">
        <f t="shared" si="6"/>
        <v>FAWN</v>
      </c>
      <c r="F74" s="50" t="str">
        <f t="shared" si="7"/>
        <v xml:space="preserve">Ungdyr 12-24 mnd </v>
      </c>
      <c r="G74" s="50" t="str">
        <f t="shared" si="8"/>
        <v>Hingst</v>
      </c>
      <c r="H74" s="50">
        <f>IF(ISBLANK(L74),"",DATEDIF(L74,[1]Data!$H$2,"M"))</f>
        <v>22</v>
      </c>
      <c r="I74" s="51">
        <v>44321</v>
      </c>
      <c r="J74" s="52">
        <f>IF(ISBLANK(I74),IF(ISBLANK(H74),"",H74),DATEDIF(I74,[1]Data!$H$2,"M"))</f>
        <v>11</v>
      </c>
      <c r="K74" s="53" t="s">
        <v>199</v>
      </c>
      <c r="L74" s="54">
        <v>43992</v>
      </c>
      <c r="M74" s="53" t="s">
        <v>158</v>
      </c>
      <c r="N74" s="53" t="s">
        <v>200</v>
      </c>
      <c r="O74" s="53">
        <v>11915</v>
      </c>
      <c r="P74" s="53" t="s">
        <v>201</v>
      </c>
      <c r="Q74" s="53" t="s">
        <v>201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</row>
    <row r="75" spans="1:166" s="10" customFormat="1" ht="23" customHeight="1" x14ac:dyDescent="0.25">
      <c r="A75" s="50">
        <v>4</v>
      </c>
      <c r="B75" s="50"/>
      <c r="C75" s="50">
        <v>71</v>
      </c>
      <c r="D75" s="50">
        <v>406</v>
      </c>
      <c r="E75" s="50" t="str">
        <f t="shared" si="6"/>
        <v>FAWN</v>
      </c>
      <c r="F75" s="50" t="str">
        <f t="shared" si="7"/>
        <v xml:space="preserve">Ungdyr 12-24 mnd </v>
      </c>
      <c r="G75" s="50" t="str">
        <f t="shared" si="8"/>
        <v>Hingst</v>
      </c>
      <c r="H75" s="50">
        <f>IF(ISBLANK(L75),"",DATEDIF(L75,[1]Data!$H$2,"M"))</f>
        <v>22</v>
      </c>
      <c r="I75" s="51">
        <v>44328</v>
      </c>
      <c r="J75" s="52">
        <f>IF(ISBLANK(I75),IF(ISBLANK(H75),"",H75),DATEDIF(I75,[1]Data!$H$2,"M"))</f>
        <v>11</v>
      </c>
      <c r="K75" s="53" t="s">
        <v>202</v>
      </c>
      <c r="L75" s="54">
        <v>43999</v>
      </c>
      <c r="M75" s="53" t="s">
        <v>93</v>
      </c>
      <c r="N75" s="53" t="s">
        <v>203</v>
      </c>
      <c r="O75" s="53">
        <v>11763</v>
      </c>
      <c r="P75" s="53" t="s">
        <v>143</v>
      </c>
      <c r="Q75" s="53" t="s">
        <v>143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</row>
    <row r="76" spans="1:166" s="10" customFormat="1" x14ac:dyDescent="0.25">
      <c r="A76" s="50">
        <v>5</v>
      </c>
      <c r="B76" s="50"/>
      <c r="C76" s="50">
        <v>73</v>
      </c>
      <c r="D76" s="50">
        <v>406</v>
      </c>
      <c r="E76" s="50" t="str">
        <f t="shared" si="6"/>
        <v>FAWN</v>
      </c>
      <c r="F76" s="50" t="str">
        <f t="shared" si="7"/>
        <v xml:space="preserve">Ungdyr 12-24 mnd </v>
      </c>
      <c r="G76" s="50" t="str">
        <f t="shared" si="8"/>
        <v>Hingst</v>
      </c>
      <c r="H76" s="50">
        <f>IF(ISBLANK(L76),"",DATEDIF(L76,[1]Data!$H$2,"M"))</f>
        <v>21</v>
      </c>
      <c r="I76" s="51">
        <v>44351</v>
      </c>
      <c r="J76" s="52">
        <f>IF(ISBLANK(I76),IF(ISBLANK(H76),"",H76),DATEDIF(I76,[1]Data!$H$2,"M"))</f>
        <v>10</v>
      </c>
      <c r="K76" s="53" t="s">
        <v>207</v>
      </c>
      <c r="L76" s="54">
        <v>44015</v>
      </c>
      <c r="M76" s="53" t="s">
        <v>208</v>
      </c>
      <c r="N76" s="53" t="s">
        <v>209</v>
      </c>
      <c r="O76" s="53">
        <v>12052</v>
      </c>
      <c r="P76" s="53" t="s">
        <v>106</v>
      </c>
      <c r="Q76" s="53" t="s">
        <v>116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</row>
    <row r="77" spans="1:166" s="10" customFormat="1" x14ac:dyDescent="0.25">
      <c r="A77" s="50">
        <v>6</v>
      </c>
      <c r="B77" s="50"/>
      <c r="C77" s="50">
        <v>74</v>
      </c>
      <c r="D77" s="50">
        <v>406</v>
      </c>
      <c r="E77" s="50" t="str">
        <f t="shared" si="6"/>
        <v>FAWN</v>
      </c>
      <c r="F77" s="50" t="str">
        <f t="shared" si="7"/>
        <v xml:space="preserve">Ungdyr 12-24 mnd </v>
      </c>
      <c r="G77" s="50" t="str">
        <f t="shared" si="8"/>
        <v>Hingst</v>
      </c>
      <c r="H77" s="50">
        <f>IF(ISBLANK(L77),"",DATEDIF(L77,[1]Data!$H$2,"M"))</f>
        <v>19</v>
      </c>
      <c r="I77" s="51">
        <v>44324</v>
      </c>
      <c r="J77" s="52">
        <f>IF(ISBLANK(I77),IF(ISBLANK(H77),"",H77),DATEDIF(I77,[1]Data!$H$2,"M"))</f>
        <v>11</v>
      </c>
      <c r="K77" s="53" t="s">
        <v>210</v>
      </c>
      <c r="L77" s="54">
        <v>44073</v>
      </c>
      <c r="M77" s="53" t="s">
        <v>211</v>
      </c>
      <c r="N77" s="53" t="s">
        <v>212</v>
      </c>
      <c r="O77" s="53">
        <v>11870</v>
      </c>
      <c r="P77" s="53" t="s">
        <v>52</v>
      </c>
      <c r="Q77" s="53" t="s">
        <v>52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</row>
    <row r="78" spans="1:166" s="13" customFormat="1" x14ac:dyDescent="0.25">
      <c r="A78" s="50" t="s">
        <v>173</v>
      </c>
      <c r="B78" s="50"/>
      <c r="C78" s="50">
        <v>69</v>
      </c>
      <c r="D78" s="50">
        <v>406</v>
      </c>
      <c r="E78" s="50" t="str">
        <f t="shared" si="6"/>
        <v>FAWN</v>
      </c>
      <c r="F78" s="50" t="str">
        <f t="shared" si="7"/>
        <v xml:space="preserve">Ungdyr 12-24 mnd </v>
      </c>
      <c r="G78" s="50" t="str">
        <f t="shared" si="8"/>
        <v>Hingst</v>
      </c>
      <c r="H78" s="50">
        <f>IF(ISBLANK(L78),"",DATEDIF(L78,[1]Data!$H$2,"M"))</f>
        <v>23</v>
      </c>
      <c r="I78" s="51">
        <v>44345</v>
      </c>
      <c r="J78" s="52">
        <f>IF(ISBLANK(I78),IF(ISBLANK(H78),"",H78),DATEDIF(I78,[1]Data!$H$2,"M"))</f>
        <v>10</v>
      </c>
      <c r="K78" s="53" t="s">
        <v>197</v>
      </c>
      <c r="L78" s="54">
        <v>43965</v>
      </c>
      <c r="M78" s="53" t="s">
        <v>98</v>
      </c>
      <c r="N78" s="53" t="s">
        <v>198</v>
      </c>
      <c r="O78" s="53">
        <v>11927</v>
      </c>
      <c r="P78" s="50" t="s">
        <v>29</v>
      </c>
      <c r="Q78" s="50" t="s">
        <v>29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</row>
    <row r="79" spans="1:166" s="34" customFormat="1" x14ac:dyDescent="0.25">
      <c r="A79" s="45">
        <v>1</v>
      </c>
      <c r="B79" s="45" t="s">
        <v>375</v>
      </c>
      <c r="C79" s="45">
        <v>78</v>
      </c>
      <c r="D79" s="45">
        <v>407</v>
      </c>
      <c r="E79" s="45" t="str">
        <f t="shared" si="6"/>
        <v>FAWN</v>
      </c>
      <c r="F79" s="45" t="str">
        <f t="shared" si="7"/>
        <v xml:space="preserve">Voksen 24-48 mnd </v>
      </c>
      <c r="G79" s="45" t="str">
        <f t="shared" si="8"/>
        <v>Hingst</v>
      </c>
      <c r="H79" s="45">
        <f>IF(ISBLANK(L79),"",DATEDIF(L79,[1]Data!$H$2,"M"))</f>
        <v>32</v>
      </c>
      <c r="I79" s="46">
        <v>44310</v>
      </c>
      <c r="J79" s="47">
        <f>IF(ISBLANK(I79),IF(ISBLANK(H79),"",H79),DATEDIF(I79,[1]Data!$H$2,"M"))</f>
        <v>11</v>
      </c>
      <c r="K79" s="48" t="s">
        <v>217</v>
      </c>
      <c r="L79" s="49">
        <v>43689</v>
      </c>
      <c r="M79" s="48" t="s">
        <v>218</v>
      </c>
      <c r="N79" s="48" t="s">
        <v>219</v>
      </c>
      <c r="O79" s="48">
        <v>11645</v>
      </c>
      <c r="P79" s="48" t="s">
        <v>166</v>
      </c>
      <c r="Q79" s="48" t="s">
        <v>166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10"/>
      <c r="FJ79" s="10"/>
    </row>
    <row r="80" spans="1:166" s="10" customFormat="1" x14ac:dyDescent="0.25">
      <c r="A80" s="50">
        <v>2</v>
      </c>
      <c r="B80" s="50"/>
      <c r="C80" s="50">
        <v>76</v>
      </c>
      <c r="D80" s="50">
        <v>407</v>
      </c>
      <c r="E80" s="50" t="str">
        <f t="shared" si="6"/>
        <v>FAWN</v>
      </c>
      <c r="F80" s="50" t="str">
        <f t="shared" si="7"/>
        <v xml:space="preserve">Voksen 24-48 mnd </v>
      </c>
      <c r="G80" s="50" t="str">
        <f t="shared" si="8"/>
        <v>Hingst</v>
      </c>
      <c r="H80" s="50">
        <f>IF(ISBLANK(L80),"",DATEDIF(L80,[1]Data!$H$2,"M"))</f>
        <v>43</v>
      </c>
      <c r="I80" s="51">
        <v>44323</v>
      </c>
      <c r="J80" s="52">
        <f>IF(ISBLANK(I80),IF(ISBLANK(H80),"",H80),DATEDIF(I80,[1]Data!$H$2,"M"))</f>
        <v>11</v>
      </c>
      <c r="K80" s="53" t="s">
        <v>216</v>
      </c>
      <c r="L80" s="54">
        <v>43338</v>
      </c>
      <c r="M80" s="53" t="s">
        <v>118</v>
      </c>
      <c r="N80" s="53" t="s">
        <v>119</v>
      </c>
      <c r="O80" s="53">
        <v>11411</v>
      </c>
      <c r="P80" s="50" t="s">
        <v>5</v>
      </c>
      <c r="Q80" s="50" t="s">
        <v>5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</row>
    <row r="81" spans="1:166" s="10" customFormat="1" x14ac:dyDescent="0.25">
      <c r="A81" s="50">
        <v>3</v>
      </c>
      <c r="B81" s="50"/>
      <c r="C81" s="50">
        <v>75</v>
      </c>
      <c r="D81" s="50">
        <v>407</v>
      </c>
      <c r="E81" s="50" t="str">
        <f t="shared" si="6"/>
        <v>FAWN</v>
      </c>
      <c r="F81" s="50" t="str">
        <f t="shared" si="7"/>
        <v xml:space="preserve">Voksen 24-48 mnd </v>
      </c>
      <c r="G81" s="50" t="str">
        <f t="shared" si="8"/>
        <v>Hingst</v>
      </c>
      <c r="H81" s="50">
        <f>IF(ISBLANK(L81),"",DATEDIF(L81,[1]Data!$H$2,"M"))</f>
        <v>44</v>
      </c>
      <c r="I81" s="51">
        <v>44321</v>
      </c>
      <c r="J81" s="52">
        <f>IF(ISBLANK(I81),IF(ISBLANK(H81),"",H81),DATEDIF(I81,[1]Data!$H$2,"M"))</f>
        <v>11</v>
      </c>
      <c r="K81" s="53" t="s">
        <v>213</v>
      </c>
      <c r="L81" s="51">
        <v>43318</v>
      </c>
      <c r="M81" s="53" t="s">
        <v>158</v>
      </c>
      <c r="N81" s="50" t="s">
        <v>214</v>
      </c>
      <c r="O81" s="50">
        <v>11289</v>
      </c>
      <c r="P81" s="50" t="s">
        <v>215</v>
      </c>
      <c r="Q81" s="50" t="s">
        <v>160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</row>
    <row r="82" spans="1:166" s="11" customFormat="1" x14ac:dyDescent="0.25">
      <c r="A82" s="55"/>
      <c r="B82" s="55"/>
      <c r="C82" s="55">
        <v>79</v>
      </c>
      <c r="D82" s="55">
        <v>407</v>
      </c>
      <c r="E82" s="55" t="str">
        <f t="shared" si="6"/>
        <v>FAWN</v>
      </c>
      <c r="F82" s="55" t="str">
        <f t="shared" si="7"/>
        <v xml:space="preserve">Voksen 24-48 mnd </v>
      </c>
      <c r="G82" s="55" t="str">
        <f t="shared" si="8"/>
        <v>Hingst</v>
      </c>
      <c r="H82" s="55">
        <f>IF(ISBLANK(L82),"",DATEDIF(L82,[1]Data!$H$2,"M"))</f>
        <v>32</v>
      </c>
      <c r="I82" s="56">
        <v>44323</v>
      </c>
      <c r="J82" s="57">
        <f>IF(ISBLANK(I82),IF(ISBLANK(H82),"",H82),DATEDIF(I82,[1]Data!$H$2,"M"))</f>
        <v>11</v>
      </c>
      <c r="K82" s="58" t="s">
        <v>220</v>
      </c>
      <c r="L82" s="59">
        <v>43689</v>
      </c>
      <c r="M82" s="58" t="s">
        <v>169</v>
      </c>
      <c r="N82" s="58" t="s">
        <v>191</v>
      </c>
      <c r="O82" s="58">
        <v>11653</v>
      </c>
      <c r="P82" s="58" t="s">
        <v>221</v>
      </c>
      <c r="Q82" s="58" t="s">
        <v>116</v>
      </c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</row>
    <row r="83" spans="1:166" s="34" customFormat="1" x14ac:dyDescent="0.25">
      <c r="A83" s="45">
        <v>1</v>
      </c>
      <c r="B83" s="45" t="s">
        <v>375</v>
      </c>
      <c r="C83" s="45">
        <v>80</v>
      </c>
      <c r="D83" s="45">
        <v>501</v>
      </c>
      <c r="E83" s="45" t="s">
        <v>419</v>
      </c>
      <c r="F83" s="45" t="str">
        <f t="shared" si="7"/>
        <v xml:space="preserve">Junior 6-12 mnd </v>
      </c>
      <c r="G83" s="45" t="str">
        <f t="shared" si="8"/>
        <v>Hoppe</v>
      </c>
      <c r="H83" s="45">
        <f>IF(ISBLANK(L83),"",DATEDIF(L83,[1]Data!$H$2,"M"))</f>
        <v>11</v>
      </c>
      <c r="I83" s="46"/>
      <c r="J83" s="47">
        <f>IF(ISBLANK(I83),IF(ISBLANK(H83),"",H83),DATEDIF(I83,[1]Data!$H$2,"M"))</f>
        <v>11</v>
      </c>
      <c r="K83" s="48" t="s">
        <v>222</v>
      </c>
      <c r="L83" s="49">
        <v>44332</v>
      </c>
      <c r="M83" s="48" t="s">
        <v>145</v>
      </c>
      <c r="N83" s="48" t="s">
        <v>196</v>
      </c>
      <c r="O83" s="48">
        <v>12291</v>
      </c>
      <c r="P83" s="48" t="s">
        <v>160</v>
      </c>
      <c r="Q83" s="48" t="s">
        <v>160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10"/>
      <c r="FJ83" s="10"/>
    </row>
    <row r="84" spans="1:166" s="10" customFormat="1" x14ac:dyDescent="0.25">
      <c r="A84" s="50">
        <v>2</v>
      </c>
      <c r="B84" s="50"/>
      <c r="C84" s="50">
        <v>81</v>
      </c>
      <c r="D84" s="50">
        <v>501</v>
      </c>
      <c r="E84" s="50" t="str">
        <f t="shared" si="6"/>
        <v>LYS</v>
      </c>
      <c r="F84" s="50" t="str">
        <f t="shared" si="7"/>
        <v xml:space="preserve">Junior 6-12 mnd </v>
      </c>
      <c r="G84" s="50" t="str">
        <f t="shared" si="8"/>
        <v>Hoppe</v>
      </c>
      <c r="H84" s="50">
        <f>IF(ISBLANK(L84),"",DATEDIF(L84,[1]Data!$H$2,"M"))</f>
        <v>10</v>
      </c>
      <c r="I84" s="51"/>
      <c r="J84" s="52">
        <f>IF(ISBLANK(I84),IF(ISBLANK(H84),"",H84),DATEDIF(I84,[1]Data!$H$2,"M"))</f>
        <v>10</v>
      </c>
      <c r="K84" s="53" t="s">
        <v>223</v>
      </c>
      <c r="L84" s="54">
        <v>44342</v>
      </c>
      <c r="M84" s="53" t="s">
        <v>145</v>
      </c>
      <c r="N84" s="53" t="s">
        <v>224</v>
      </c>
      <c r="O84" s="53">
        <v>12116</v>
      </c>
      <c r="P84" s="50" t="s">
        <v>5</v>
      </c>
      <c r="Q84" s="50" t="s">
        <v>5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</row>
    <row r="85" spans="1:166" s="10" customFormat="1" x14ac:dyDescent="0.25">
      <c r="A85" s="50">
        <v>3</v>
      </c>
      <c r="B85" s="50"/>
      <c r="C85" s="50">
        <v>100</v>
      </c>
      <c r="D85" s="50">
        <v>501</v>
      </c>
      <c r="E85" s="50" t="str">
        <f t="shared" si="6"/>
        <v>LYS</v>
      </c>
      <c r="F85" s="50" t="str">
        <f t="shared" si="7"/>
        <v xml:space="preserve">Junior 6-12 mnd </v>
      </c>
      <c r="G85" s="50" t="str">
        <f t="shared" si="8"/>
        <v>Hoppe</v>
      </c>
      <c r="H85" s="50">
        <f>IF(ISBLANK(L85),"",DATEDIF(L85,[1]Data!$H$2,"M"))</f>
        <v>10</v>
      </c>
      <c r="I85" s="51"/>
      <c r="J85" s="52">
        <f>IF(ISBLANK(I85),IF(ISBLANK(H85),"",H85),DATEDIF(I85,[1]Data!$H$2,"M"))</f>
        <v>10</v>
      </c>
      <c r="K85" s="53" t="s">
        <v>225</v>
      </c>
      <c r="L85" s="54">
        <v>44345</v>
      </c>
      <c r="M85" s="53" t="s">
        <v>87</v>
      </c>
      <c r="N85" s="50" t="s">
        <v>226</v>
      </c>
      <c r="O85" s="53">
        <v>12239</v>
      </c>
      <c r="P85" s="53" t="s">
        <v>176</v>
      </c>
      <c r="Q85" s="53" t="s">
        <v>176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</row>
    <row r="86" spans="1:166" s="10" customFormat="1" ht="44" x14ac:dyDescent="0.25">
      <c r="A86" s="50">
        <v>4</v>
      </c>
      <c r="B86" s="50"/>
      <c r="C86" s="50">
        <v>105</v>
      </c>
      <c r="D86" s="50">
        <v>501</v>
      </c>
      <c r="E86" s="50" t="str">
        <f t="shared" si="6"/>
        <v>LYS</v>
      </c>
      <c r="F86" s="50" t="str">
        <f t="shared" si="7"/>
        <v xml:space="preserve">Junior 6-12 mnd </v>
      </c>
      <c r="G86" s="50" t="str">
        <f t="shared" si="8"/>
        <v>Hoppe</v>
      </c>
      <c r="H86" s="50">
        <f>IF(ISBLANK(L86),"",DATEDIF(L86,[1]Data!$H$2,"M"))</f>
        <v>9</v>
      </c>
      <c r="I86" s="51"/>
      <c r="J86" s="52">
        <f>IF(ISBLANK(I86),IF(ISBLANK(H86),"",H86),DATEDIF(I86,[1]Data!$H$2,"M"))</f>
        <v>9</v>
      </c>
      <c r="K86" s="53" t="s">
        <v>227</v>
      </c>
      <c r="L86" s="54">
        <v>44382</v>
      </c>
      <c r="M86" s="53" t="s">
        <v>93</v>
      </c>
      <c r="N86" s="53" t="s">
        <v>228</v>
      </c>
      <c r="O86" s="53">
        <v>12177</v>
      </c>
      <c r="P86" s="53" t="s">
        <v>95</v>
      </c>
      <c r="Q86" s="53" t="s">
        <v>96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</row>
    <row r="87" spans="1:166" s="11" customFormat="1" x14ac:dyDescent="0.25">
      <c r="A87" s="55"/>
      <c r="B87" s="55"/>
      <c r="C87" s="55">
        <v>82</v>
      </c>
      <c r="D87" s="55">
        <v>501</v>
      </c>
      <c r="E87" s="55" t="str">
        <f t="shared" si="6"/>
        <v>LYS</v>
      </c>
      <c r="F87" s="55" t="str">
        <f t="shared" si="7"/>
        <v xml:space="preserve">Junior 6-12 mnd </v>
      </c>
      <c r="G87" s="55" t="str">
        <f t="shared" si="8"/>
        <v>Hoppe</v>
      </c>
      <c r="H87" s="55">
        <f>IF(ISBLANK(L87),"",DATEDIF(L87,[1]Data!$H$2,"M"))</f>
        <v>9</v>
      </c>
      <c r="I87" s="56"/>
      <c r="J87" s="57">
        <f>IF(ISBLANK(I87),IF(ISBLANK(H87),"",H87),DATEDIF(I87,[1]Data!$H$2,"M"))</f>
        <v>9</v>
      </c>
      <c r="K87" s="58" t="s">
        <v>229</v>
      </c>
      <c r="L87" s="59">
        <v>44398</v>
      </c>
      <c r="M87" s="58" t="s">
        <v>90</v>
      </c>
      <c r="N87" s="58" t="s">
        <v>230</v>
      </c>
      <c r="O87" s="58">
        <v>12187</v>
      </c>
      <c r="P87" s="58" t="s">
        <v>20</v>
      </c>
      <c r="Q87" s="58" t="s">
        <v>20</v>
      </c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</row>
    <row r="88" spans="1:166" s="29" customFormat="1" x14ac:dyDescent="0.25">
      <c r="A88" s="60">
        <v>1</v>
      </c>
      <c r="B88" s="60" t="s">
        <v>374</v>
      </c>
      <c r="C88" s="60">
        <v>84</v>
      </c>
      <c r="D88" s="60">
        <v>502</v>
      </c>
      <c r="E88" s="60" t="str">
        <f t="shared" si="6"/>
        <v>LYS</v>
      </c>
      <c r="F88" s="60" t="str">
        <f t="shared" si="7"/>
        <v>Ungdyr 12-24 mnd</v>
      </c>
      <c r="G88" s="60" t="str">
        <f t="shared" si="8"/>
        <v>Hoppe</v>
      </c>
      <c r="H88" s="60">
        <f>IF(ISBLANK(L88),"",DATEDIF(L88,[1]Data!$H$2,"M"))</f>
        <v>20</v>
      </c>
      <c r="I88" s="61">
        <v>44310</v>
      </c>
      <c r="J88" s="62">
        <f>IF(ISBLANK(I88),IF(ISBLANK(H88),"",H88),DATEDIF(I88,[1]Data!$H$2,"M"))</f>
        <v>11</v>
      </c>
      <c r="K88" s="68" t="s">
        <v>233</v>
      </c>
      <c r="L88" s="69">
        <v>44057</v>
      </c>
      <c r="M88" s="68" t="s">
        <v>164</v>
      </c>
      <c r="N88" s="68" t="s">
        <v>219</v>
      </c>
      <c r="O88" s="68">
        <v>11860</v>
      </c>
      <c r="P88" s="68" t="s">
        <v>166</v>
      </c>
      <c r="Q88" s="68" t="s">
        <v>166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10"/>
      <c r="FJ88" s="10"/>
    </row>
    <row r="89" spans="1:166" s="13" customFormat="1" x14ac:dyDescent="0.25">
      <c r="A89" s="50">
        <v>2</v>
      </c>
      <c r="B89" s="50"/>
      <c r="C89" s="50">
        <v>83</v>
      </c>
      <c r="D89" s="50">
        <v>502</v>
      </c>
      <c r="E89" s="50" t="str">
        <f t="shared" si="6"/>
        <v>LYS</v>
      </c>
      <c r="F89" s="50" t="str">
        <f t="shared" si="7"/>
        <v>Ungdyr 12-24 mnd</v>
      </c>
      <c r="G89" s="50" t="str">
        <f t="shared" si="8"/>
        <v>Hoppe</v>
      </c>
      <c r="H89" s="50">
        <f>IF(ISBLANK(L89),"",DATEDIF(L89,[1]Data!$H$2,"M"))</f>
        <v>22</v>
      </c>
      <c r="I89" s="51">
        <v>44318</v>
      </c>
      <c r="J89" s="52">
        <f>IF(ISBLANK(I89),IF(ISBLANK(H89),"",H89),DATEDIF(I89,[1]Data!$H$2,"M"))</f>
        <v>11</v>
      </c>
      <c r="K89" s="53" t="s">
        <v>231</v>
      </c>
      <c r="L89" s="54">
        <v>43980</v>
      </c>
      <c r="M89" s="53" t="s">
        <v>41</v>
      </c>
      <c r="N89" s="53" t="s">
        <v>232</v>
      </c>
      <c r="O89" s="53">
        <v>12057</v>
      </c>
      <c r="P89" s="53" t="s">
        <v>102</v>
      </c>
      <c r="Q89" s="53" t="s">
        <v>102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</row>
    <row r="90" spans="1:166" s="10" customFormat="1" x14ac:dyDescent="0.25">
      <c r="A90" s="50">
        <v>1</v>
      </c>
      <c r="B90" s="50"/>
      <c r="C90" s="50">
        <v>86</v>
      </c>
      <c r="D90" s="50">
        <v>505</v>
      </c>
      <c r="E90" s="50" t="str">
        <f t="shared" si="6"/>
        <v>LYS</v>
      </c>
      <c r="F90" s="50" t="str">
        <f t="shared" si="7"/>
        <v xml:space="preserve">Junior 6-12 mnd </v>
      </c>
      <c r="G90" s="50" t="str">
        <f t="shared" si="8"/>
        <v>Hingst</v>
      </c>
      <c r="H90" s="50">
        <f>IF(ISBLANK(L90),"",DATEDIF(L90,[1]Data!$H$2,"M"))</f>
        <v>10</v>
      </c>
      <c r="I90" s="51"/>
      <c r="J90" s="52">
        <f>IF(ISBLANK(I90),IF(ISBLANK(H90),"",H90),DATEDIF(I90,[1]Data!$H$2,"M"))</f>
        <v>10</v>
      </c>
      <c r="K90" s="53" t="s">
        <v>236</v>
      </c>
      <c r="L90" s="54">
        <v>44364</v>
      </c>
      <c r="M90" s="53" t="s">
        <v>145</v>
      </c>
      <c r="N90" s="53" t="s">
        <v>237</v>
      </c>
      <c r="O90" s="53">
        <v>12295</v>
      </c>
      <c r="P90" s="53" t="s">
        <v>160</v>
      </c>
      <c r="Q90" s="53" t="s">
        <v>160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</row>
    <row r="91" spans="1:166" s="10" customFormat="1" x14ac:dyDescent="0.25">
      <c r="A91" s="50">
        <v>2</v>
      </c>
      <c r="B91" s="50"/>
      <c r="C91" s="50">
        <v>87</v>
      </c>
      <c r="D91" s="50">
        <v>505</v>
      </c>
      <c r="E91" s="50" t="str">
        <f t="shared" si="6"/>
        <v>LYS</v>
      </c>
      <c r="F91" s="50" t="str">
        <f t="shared" si="7"/>
        <v xml:space="preserve">Junior 6-12 mnd </v>
      </c>
      <c r="G91" s="50" t="str">
        <f t="shared" si="8"/>
        <v>Hingst</v>
      </c>
      <c r="H91" s="50">
        <f>IF(ISBLANK(L91),"",DATEDIF(L91,[1]Data!$H$2,"M"))</f>
        <v>8</v>
      </c>
      <c r="I91" s="51"/>
      <c r="J91" s="52">
        <f>IF(ISBLANK(I91),IF(ISBLANK(H91),"",H91),DATEDIF(I91,[1]Data!$H$2,"M"))</f>
        <v>8</v>
      </c>
      <c r="K91" s="53" t="s">
        <v>238</v>
      </c>
      <c r="L91" s="54">
        <v>44417</v>
      </c>
      <c r="M91" s="50" t="s">
        <v>87</v>
      </c>
      <c r="N91" s="50" t="s">
        <v>239</v>
      </c>
      <c r="O91" s="53">
        <v>12231</v>
      </c>
      <c r="P91" s="53" t="s">
        <v>176</v>
      </c>
      <c r="Q91" s="53" t="s">
        <v>176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</row>
    <row r="92" spans="1:166" s="14" customFormat="1" x14ac:dyDescent="0.25">
      <c r="A92" s="55"/>
      <c r="B92" s="55"/>
      <c r="C92" s="55">
        <v>85</v>
      </c>
      <c r="D92" s="55">
        <v>505</v>
      </c>
      <c r="E92" s="55" t="str">
        <f t="shared" si="6"/>
        <v>LYS</v>
      </c>
      <c r="F92" s="55" t="str">
        <f t="shared" si="7"/>
        <v xml:space="preserve">Junior 6-12 mnd </v>
      </c>
      <c r="G92" s="55" t="str">
        <f t="shared" si="8"/>
        <v>Hingst</v>
      </c>
      <c r="H92" s="55">
        <f>IF(ISBLANK(L92),"",DATEDIF(L92,[1]Data!$H$2,"M"))</f>
        <v>11</v>
      </c>
      <c r="I92" s="56"/>
      <c r="J92" s="57">
        <f>IF(ISBLANK(I92),IF(ISBLANK(H92),"",H92),DATEDIF(I92,[1]Data!$H$2,"M"))</f>
        <v>11</v>
      </c>
      <c r="K92" s="58" t="s">
        <v>234</v>
      </c>
      <c r="L92" s="59">
        <v>44319</v>
      </c>
      <c r="M92" s="58" t="s">
        <v>77</v>
      </c>
      <c r="N92" s="58" t="s">
        <v>235</v>
      </c>
      <c r="O92" s="58">
        <v>12173</v>
      </c>
      <c r="P92" s="58" t="s">
        <v>79</v>
      </c>
      <c r="Q92" s="58" t="s">
        <v>79</v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</row>
    <row r="93" spans="1:166" s="18" customFormat="1" x14ac:dyDescent="0.25">
      <c r="A93" s="50">
        <v>1</v>
      </c>
      <c r="B93" s="50"/>
      <c r="C93" s="50">
        <v>94</v>
      </c>
      <c r="D93" s="50">
        <v>506</v>
      </c>
      <c r="E93" s="50" t="str">
        <f t="shared" si="6"/>
        <v>LYS</v>
      </c>
      <c r="F93" s="50" t="str">
        <f t="shared" si="7"/>
        <v xml:space="preserve">Ungdyr 12-24 mnd </v>
      </c>
      <c r="G93" s="50" t="str">
        <f t="shared" si="8"/>
        <v>Hingst</v>
      </c>
      <c r="H93" s="50">
        <f>IF(ISBLANK(L93),"",DATEDIF(L93,[1]Data!$H$2,"M"))</f>
        <v>20</v>
      </c>
      <c r="I93" s="51">
        <v>44326</v>
      </c>
      <c r="J93" s="52">
        <f>IF(ISBLANK(I93),IF(ISBLANK(H93),"",H93),DATEDIF(I93,[1]Data!$H$2,"M"))</f>
        <v>11</v>
      </c>
      <c r="K93" s="50" t="s">
        <v>258</v>
      </c>
      <c r="L93" s="51">
        <v>44061</v>
      </c>
      <c r="M93" s="50" t="s">
        <v>87</v>
      </c>
      <c r="N93" s="50" t="s">
        <v>259</v>
      </c>
      <c r="O93" s="50">
        <v>11792</v>
      </c>
      <c r="P93" s="53" t="s">
        <v>83</v>
      </c>
      <c r="Q93" s="53" t="s">
        <v>83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</row>
    <row r="94" spans="1:166" s="10" customFormat="1" x14ac:dyDescent="0.25">
      <c r="A94" s="50">
        <v>2</v>
      </c>
      <c r="B94" s="50"/>
      <c r="C94" s="50">
        <v>93</v>
      </c>
      <c r="D94" s="50">
        <v>506</v>
      </c>
      <c r="E94" s="50" t="str">
        <f t="shared" si="6"/>
        <v>LYS</v>
      </c>
      <c r="F94" s="50" t="str">
        <f t="shared" si="7"/>
        <v xml:space="preserve">Ungdyr 12-24 mnd </v>
      </c>
      <c r="G94" s="50" t="str">
        <f t="shared" si="8"/>
        <v>Hingst</v>
      </c>
      <c r="H94" s="50">
        <f>IF(ISBLANK(L94),"",DATEDIF(L94,[1]Data!$H$2,"M"))</f>
        <v>20</v>
      </c>
      <c r="I94" s="51">
        <v>44326</v>
      </c>
      <c r="J94" s="52">
        <f>IF(ISBLANK(I94),IF(ISBLANK(H94),"",H94),DATEDIF(I94,[1]Data!$H$2,"M"))</f>
        <v>11</v>
      </c>
      <c r="K94" s="53" t="s">
        <v>256</v>
      </c>
      <c r="L94" s="54">
        <v>44045</v>
      </c>
      <c r="M94" s="50" t="s">
        <v>87</v>
      </c>
      <c r="N94" s="53" t="s">
        <v>257</v>
      </c>
      <c r="O94" s="53">
        <v>11786</v>
      </c>
      <c r="P94" s="53" t="s">
        <v>83</v>
      </c>
      <c r="Q94" s="53" t="s">
        <v>83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</row>
    <row r="95" spans="1:166" s="10" customFormat="1" x14ac:dyDescent="0.25">
      <c r="A95" s="50">
        <v>3</v>
      </c>
      <c r="B95" s="50"/>
      <c r="C95" s="50">
        <v>91</v>
      </c>
      <c r="D95" s="50">
        <v>506</v>
      </c>
      <c r="E95" s="50" t="str">
        <f t="shared" si="6"/>
        <v>LYS</v>
      </c>
      <c r="F95" s="50" t="str">
        <f t="shared" si="7"/>
        <v xml:space="preserve">Ungdyr 12-24 mnd </v>
      </c>
      <c r="G95" s="50" t="str">
        <f t="shared" si="8"/>
        <v>Hingst</v>
      </c>
      <c r="H95" s="50">
        <f>IF(ISBLANK(L95),"",DATEDIF(L95,[1]Data!$H$2,"M"))</f>
        <v>21</v>
      </c>
      <c r="I95" s="51">
        <v>44321</v>
      </c>
      <c r="J95" s="52">
        <f>IF(ISBLANK(I95),IF(ISBLANK(H95),"",H95),DATEDIF(I95,[1]Data!$H$2,"M"))</f>
        <v>11</v>
      </c>
      <c r="K95" s="53" t="s">
        <v>252</v>
      </c>
      <c r="L95" s="54">
        <v>44021</v>
      </c>
      <c r="M95" s="53" t="s">
        <v>145</v>
      </c>
      <c r="N95" s="53" t="s">
        <v>253</v>
      </c>
      <c r="O95" s="53">
        <v>11907</v>
      </c>
      <c r="P95" s="53" t="s">
        <v>160</v>
      </c>
      <c r="Q95" s="53" t="s">
        <v>160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</row>
    <row r="96" spans="1:166" s="10" customFormat="1" x14ac:dyDescent="0.25">
      <c r="A96" s="50">
        <v>4</v>
      </c>
      <c r="B96" s="50"/>
      <c r="C96" s="50">
        <v>89</v>
      </c>
      <c r="D96" s="50">
        <v>506</v>
      </c>
      <c r="E96" s="50" t="str">
        <f t="shared" si="6"/>
        <v>LYS</v>
      </c>
      <c r="F96" s="50" t="str">
        <f t="shared" si="7"/>
        <v xml:space="preserve">Ungdyr 12-24 mnd </v>
      </c>
      <c r="G96" s="50" t="str">
        <f t="shared" si="8"/>
        <v>Hingst</v>
      </c>
      <c r="H96" s="50">
        <f>IF(ISBLANK(L96),"",DATEDIF(L96,[1]Data!$H$2,"M"))</f>
        <v>22</v>
      </c>
      <c r="I96" s="51">
        <v>44318</v>
      </c>
      <c r="J96" s="52">
        <f>IF(ISBLANK(I96),IF(ISBLANK(H96),"",H96),DATEDIF(I96,[1]Data!$H$2,"M"))</f>
        <v>11</v>
      </c>
      <c r="K96" s="53" t="s">
        <v>244</v>
      </c>
      <c r="L96" s="54">
        <v>43995</v>
      </c>
      <c r="M96" s="53" t="s">
        <v>87</v>
      </c>
      <c r="N96" s="53" t="s">
        <v>245</v>
      </c>
      <c r="O96" s="53">
        <v>12058</v>
      </c>
      <c r="P96" s="53" t="s">
        <v>102</v>
      </c>
      <c r="Q96" s="53" t="s">
        <v>102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</row>
    <row r="97" spans="1:166" s="10" customFormat="1" x14ac:dyDescent="0.25">
      <c r="A97" s="50">
        <v>5</v>
      </c>
      <c r="B97" s="50"/>
      <c r="C97" s="50">
        <v>90</v>
      </c>
      <c r="D97" s="50">
        <v>506</v>
      </c>
      <c r="E97" s="50" t="str">
        <f t="shared" si="6"/>
        <v>LYS</v>
      </c>
      <c r="F97" s="50" t="str">
        <f t="shared" si="7"/>
        <v xml:space="preserve">Ungdyr 12-24 mnd </v>
      </c>
      <c r="G97" s="50" t="str">
        <f t="shared" si="8"/>
        <v>Hingst</v>
      </c>
      <c r="H97" s="50">
        <f>IF(ISBLANK(L97),"",DATEDIF(L97,[1]Data!$H$2,"M"))</f>
        <v>21</v>
      </c>
      <c r="I97" s="51">
        <v>44346</v>
      </c>
      <c r="J97" s="52">
        <f>IF(ISBLANK(I97),IF(ISBLANK(H97),"",H97),DATEDIF(I97,[1]Data!$H$2,"M"))</f>
        <v>10</v>
      </c>
      <c r="K97" s="53" t="s">
        <v>246</v>
      </c>
      <c r="L97" s="54">
        <v>44014</v>
      </c>
      <c r="M97" s="53" t="s">
        <v>247</v>
      </c>
      <c r="N97" s="50" t="s">
        <v>248</v>
      </c>
      <c r="O97" s="53">
        <v>12083</v>
      </c>
      <c r="P97" s="53" t="s">
        <v>64</v>
      </c>
      <c r="Q97" s="53" t="s">
        <v>64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</row>
    <row r="98" spans="1:166" s="10" customFormat="1" x14ac:dyDescent="0.25">
      <c r="A98" s="50">
        <v>6</v>
      </c>
      <c r="B98" s="50"/>
      <c r="C98" s="50">
        <v>92</v>
      </c>
      <c r="D98" s="50">
        <v>506</v>
      </c>
      <c r="E98" s="50" t="str">
        <f t="shared" si="6"/>
        <v>LYS</v>
      </c>
      <c r="F98" s="50" t="str">
        <f t="shared" si="7"/>
        <v xml:space="preserve">Ungdyr 12-24 mnd </v>
      </c>
      <c r="G98" s="50" t="str">
        <f t="shared" si="8"/>
        <v>Hingst</v>
      </c>
      <c r="H98" s="50">
        <f>IF(ISBLANK(L98),"",DATEDIF(L98,[1]Data!$H$2,"M"))</f>
        <v>20</v>
      </c>
      <c r="I98" s="51">
        <v>44324</v>
      </c>
      <c r="J98" s="52">
        <f>IF(ISBLANK(I98),IF(ISBLANK(H98),"",H98),DATEDIF(I98,[1]Data!$H$2,"M"))</f>
        <v>11</v>
      </c>
      <c r="K98" s="53" t="s">
        <v>254</v>
      </c>
      <c r="L98" s="54">
        <v>44043</v>
      </c>
      <c r="M98" s="53" t="s">
        <v>145</v>
      </c>
      <c r="N98" s="53" t="s">
        <v>255</v>
      </c>
      <c r="O98" s="53">
        <v>11865</v>
      </c>
      <c r="P98" s="53" t="s">
        <v>52</v>
      </c>
      <c r="Q98" s="53" t="s">
        <v>52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</row>
    <row r="99" spans="1:166" s="10" customFormat="1" x14ac:dyDescent="0.25">
      <c r="A99" s="50" t="s">
        <v>173</v>
      </c>
      <c r="B99" s="50"/>
      <c r="C99" s="50">
        <v>88</v>
      </c>
      <c r="D99" s="50">
        <v>506</v>
      </c>
      <c r="E99" s="50" t="str">
        <f t="shared" ref="E99:E130" si="9">IF(ISBLANK(D99),"",VLOOKUP(D99,Klasseliste,2,FALSE))</f>
        <v>LYS</v>
      </c>
      <c r="F99" s="50" t="str">
        <f t="shared" ref="F99:F130" si="10">IF(ISBLANK(D99),"",VLOOKUP(D99,Klasseliste,3,FALSE))</f>
        <v xml:space="preserve">Ungdyr 12-24 mnd </v>
      </c>
      <c r="G99" s="50" t="str">
        <f t="shared" ref="G99:G130" si="11">IF(ISBLANK(D99),"",VLOOKUP(D99,Klasseliste,4,FALSE))</f>
        <v>Hingst</v>
      </c>
      <c r="H99" s="50">
        <f>IF(ISBLANK(L99),"",DATEDIF(L99,[1]Data!$H$2,"M"))</f>
        <v>22</v>
      </c>
      <c r="I99" s="51">
        <v>44329</v>
      </c>
      <c r="J99" s="52">
        <f>IF(ISBLANK(I99),IF(ISBLANK(H99),"",H99),DATEDIF(I99,[1]Data!$H$2,"M"))</f>
        <v>11</v>
      </c>
      <c r="K99" s="53" t="s">
        <v>240</v>
      </c>
      <c r="L99" s="54">
        <v>43986</v>
      </c>
      <c r="M99" s="53" t="s">
        <v>241</v>
      </c>
      <c r="N99" s="53" t="s">
        <v>242</v>
      </c>
      <c r="O99" s="53">
        <v>11853</v>
      </c>
      <c r="P99" s="53" t="s">
        <v>243</v>
      </c>
      <c r="Q99" s="53" t="s">
        <v>243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</row>
    <row r="100" spans="1:166" s="13" customFormat="1" ht="21" x14ac:dyDescent="0.25">
      <c r="A100" s="50" t="s">
        <v>173</v>
      </c>
      <c r="B100" s="50"/>
      <c r="C100" s="50">
        <v>154</v>
      </c>
      <c r="D100" s="50">
        <v>506</v>
      </c>
      <c r="E100" s="50" t="str">
        <f t="shared" si="9"/>
        <v>LYS</v>
      </c>
      <c r="F100" s="50" t="str">
        <f t="shared" si="10"/>
        <v xml:space="preserve">Ungdyr 12-24 mnd </v>
      </c>
      <c r="G100" s="50" t="str">
        <f t="shared" si="11"/>
        <v>Hingst</v>
      </c>
      <c r="H100" s="50">
        <f>IF(ISBLANK(L100),"",DATEDIF(L100,[1]Data!$H$2,"M"))</f>
        <v>21</v>
      </c>
      <c r="I100" s="51">
        <v>44335</v>
      </c>
      <c r="J100" s="52">
        <f>IF(ISBLANK(I100),IF(ISBLANK(H100),"",H100),DATEDIF(I100,[1]Data!$H$2,"M"))</f>
        <v>11</v>
      </c>
      <c r="K100" s="50" t="s">
        <v>249</v>
      </c>
      <c r="L100" s="51">
        <v>44018</v>
      </c>
      <c r="M100" s="50" t="s">
        <v>250</v>
      </c>
      <c r="N100" s="50" t="s">
        <v>251</v>
      </c>
      <c r="O100" s="50">
        <v>11760</v>
      </c>
      <c r="P100" s="50" t="s">
        <v>74</v>
      </c>
      <c r="Q100" s="50" t="s">
        <v>74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</row>
    <row r="101" spans="1:166" s="34" customFormat="1" x14ac:dyDescent="0.25">
      <c r="A101" s="45">
        <v>1</v>
      </c>
      <c r="B101" s="45" t="s">
        <v>375</v>
      </c>
      <c r="C101" s="45">
        <v>77</v>
      </c>
      <c r="D101" s="45">
        <v>507</v>
      </c>
      <c r="E101" s="45" t="str">
        <f t="shared" si="9"/>
        <v>LYS</v>
      </c>
      <c r="F101" s="45" t="str">
        <f t="shared" si="10"/>
        <v xml:space="preserve">Voksen 24-48 mnd </v>
      </c>
      <c r="G101" s="45" t="str">
        <f t="shared" si="11"/>
        <v>Hingst</v>
      </c>
      <c r="H101" s="45">
        <f>IF(ISBLANK(L101),"",DATEDIF(L101,[1]Data!$H$2,"M"))</f>
        <v>34</v>
      </c>
      <c r="I101" s="46">
        <v>44377</v>
      </c>
      <c r="J101" s="47">
        <f>IF(ISBLANK(I101),IF(ISBLANK(H101),"",H101),DATEDIF(I101,[1]Data!$H$2,"M"))</f>
        <v>9</v>
      </c>
      <c r="K101" s="45" t="s">
        <v>262</v>
      </c>
      <c r="L101" s="46">
        <v>43637</v>
      </c>
      <c r="M101" s="45" t="s">
        <v>263</v>
      </c>
      <c r="N101" s="45" t="s">
        <v>264</v>
      </c>
      <c r="O101" s="45">
        <v>11632</v>
      </c>
      <c r="P101" s="48" t="s">
        <v>265</v>
      </c>
      <c r="Q101" s="48" t="s">
        <v>265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10"/>
      <c r="FJ101" s="10"/>
    </row>
    <row r="102" spans="1:166" s="10" customFormat="1" x14ac:dyDescent="0.25">
      <c r="A102" s="50">
        <v>2</v>
      </c>
      <c r="B102" s="50"/>
      <c r="C102" s="50">
        <v>98</v>
      </c>
      <c r="D102" s="50">
        <v>507</v>
      </c>
      <c r="E102" s="50" t="str">
        <f t="shared" si="9"/>
        <v>LYS</v>
      </c>
      <c r="F102" s="50" t="str">
        <f t="shared" si="10"/>
        <v xml:space="preserve">Voksen 24-48 mnd </v>
      </c>
      <c r="G102" s="50" t="str">
        <f t="shared" si="11"/>
        <v>Hingst</v>
      </c>
      <c r="H102" s="50">
        <f>IF(ISBLANK(L102),"",DATEDIF(L102,[1]Data!$H$2,"M"))</f>
        <v>32</v>
      </c>
      <c r="I102" s="51">
        <v>44377</v>
      </c>
      <c r="J102" s="52">
        <f>IF(ISBLANK(I102),IF(ISBLANK(H102),"",H102),DATEDIF(I102,[1]Data!$H$2,"M"))</f>
        <v>9</v>
      </c>
      <c r="K102" s="53" t="s">
        <v>269</v>
      </c>
      <c r="L102" s="54">
        <v>43700</v>
      </c>
      <c r="M102" s="50" t="s">
        <v>263</v>
      </c>
      <c r="N102" s="53" t="s">
        <v>270</v>
      </c>
      <c r="O102" s="53">
        <v>11642</v>
      </c>
      <c r="P102" s="53" t="s">
        <v>265</v>
      </c>
      <c r="Q102" s="53" t="s">
        <v>265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</row>
    <row r="103" spans="1:166" s="10" customFormat="1" x14ac:dyDescent="0.25">
      <c r="A103" s="50">
        <v>3</v>
      </c>
      <c r="B103" s="50"/>
      <c r="C103" s="50">
        <v>96</v>
      </c>
      <c r="D103" s="50">
        <v>507</v>
      </c>
      <c r="E103" s="50" t="str">
        <f t="shared" si="9"/>
        <v>LYS</v>
      </c>
      <c r="F103" s="50" t="str">
        <f t="shared" si="10"/>
        <v xml:space="preserve">Voksen 24-48 mnd </v>
      </c>
      <c r="G103" s="50" t="str">
        <f t="shared" si="11"/>
        <v>Hingst</v>
      </c>
      <c r="H103" s="50">
        <f>IF(ISBLANK(L103),"",DATEDIF(L103,[1]Data!$H$2,"M"))</f>
        <v>33</v>
      </c>
      <c r="I103" s="51">
        <v>44383</v>
      </c>
      <c r="J103" s="52">
        <f>IF(ISBLANK(I103),IF(ISBLANK(H103),"",H103),DATEDIF(I103,[1]Data!$H$2,"M"))</f>
        <v>9</v>
      </c>
      <c r="K103" s="53" t="s">
        <v>266</v>
      </c>
      <c r="L103" s="54">
        <v>43641</v>
      </c>
      <c r="M103" s="53" t="s">
        <v>158</v>
      </c>
      <c r="N103" s="50" t="s">
        <v>182</v>
      </c>
      <c r="O103" s="53">
        <v>11719</v>
      </c>
      <c r="P103" s="53" t="s">
        <v>140</v>
      </c>
      <c r="Q103" s="53" t="s">
        <v>140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</row>
    <row r="104" spans="1:166" s="10" customFormat="1" x14ac:dyDescent="0.25">
      <c r="A104" s="50">
        <v>4</v>
      </c>
      <c r="B104" s="50"/>
      <c r="C104" s="50">
        <v>95</v>
      </c>
      <c r="D104" s="50">
        <v>507</v>
      </c>
      <c r="E104" s="50" t="str">
        <f t="shared" si="9"/>
        <v>LYS</v>
      </c>
      <c r="F104" s="50" t="str">
        <f t="shared" si="10"/>
        <v xml:space="preserve">Voksen 24-48 mnd </v>
      </c>
      <c r="G104" s="50" t="str">
        <f t="shared" si="11"/>
        <v>Hingst</v>
      </c>
      <c r="H104" s="50">
        <f>IF(ISBLANK(L104),"",DATEDIF(L104,[1]Data!$H$2,"M"))</f>
        <v>34</v>
      </c>
      <c r="I104" s="51">
        <v>44328</v>
      </c>
      <c r="J104" s="52">
        <f>IF(ISBLANK(I104),IF(ISBLANK(H104),"",H104),DATEDIF(I104,[1]Data!$H$2,"M"))</f>
        <v>11</v>
      </c>
      <c r="K104" s="53" t="s">
        <v>260</v>
      </c>
      <c r="L104" s="54">
        <v>43630</v>
      </c>
      <c r="M104" s="53" t="s">
        <v>132</v>
      </c>
      <c r="N104" s="53" t="s">
        <v>261</v>
      </c>
      <c r="O104" s="53">
        <v>11588</v>
      </c>
      <c r="P104" s="53" t="s">
        <v>43</v>
      </c>
      <c r="Q104" s="53" t="s">
        <v>43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</row>
    <row r="105" spans="1:166" s="13" customFormat="1" x14ac:dyDescent="0.25">
      <c r="A105" s="50">
        <v>5</v>
      </c>
      <c r="B105" s="50"/>
      <c r="C105" s="50">
        <v>97</v>
      </c>
      <c r="D105" s="50">
        <v>507</v>
      </c>
      <c r="E105" s="50" t="str">
        <f t="shared" si="9"/>
        <v>LYS</v>
      </c>
      <c r="F105" s="50" t="str">
        <f t="shared" si="10"/>
        <v xml:space="preserve">Voksen 24-48 mnd </v>
      </c>
      <c r="G105" s="50" t="str">
        <f t="shared" si="11"/>
        <v>Hingst</v>
      </c>
      <c r="H105" s="50">
        <f>IF(ISBLANK(L105),"",DATEDIF(L105,[1]Data!$H$2,"M"))</f>
        <v>33</v>
      </c>
      <c r="I105" s="51">
        <v>44346</v>
      </c>
      <c r="J105" s="52">
        <f>IF(ISBLANK(I105),IF(ISBLANK(H105),"",H105),DATEDIF(I105,[1]Data!$H$2,"M"))</f>
        <v>10</v>
      </c>
      <c r="K105" s="53" t="s">
        <v>267</v>
      </c>
      <c r="L105" s="54">
        <v>43663</v>
      </c>
      <c r="M105" s="53" t="s">
        <v>268</v>
      </c>
      <c r="N105" s="53" t="s">
        <v>63</v>
      </c>
      <c r="O105" s="53">
        <v>11682</v>
      </c>
      <c r="P105" s="53" t="s">
        <v>64</v>
      </c>
      <c r="Q105" s="53" t="s">
        <v>64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</row>
    <row r="106" spans="1:166" s="37" customFormat="1" x14ac:dyDescent="0.25">
      <c r="A106" s="76">
        <v>1</v>
      </c>
      <c r="B106" s="76" t="s">
        <v>413</v>
      </c>
      <c r="C106" s="76">
        <v>99</v>
      </c>
      <c r="D106" s="76">
        <v>508</v>
      </c>
      <c r="E106" s="76" t="str">
        <f t="shared" si="9"/>
        <v>LYS</v>
      </c>
      <c r="F106" s="76" t="str">
        <f t="shared" si="10"/>
        <v xml:space="preserve">Senior 48 mnd og over </v>
      </c>
      <c r="G106" s="76" t="str">
        <f t="shared" si="11"/>
        <v>Hingst</v>
      </c>
      <c r="H106" s="76">
        <f>IF(ISBLANK(L106),"",DATEDIF(L106,[1]Data!$H$2,"M"))</f>
        <v>54</v>
      </c>
      <c r="I106" s="77">
        <v>44320</v>
      </c>
      <c r="J106" s="78">
        <f>IF(ISBLANK(I106),IF(ISBLANK(H106),"",H106),DATEDIF(I106,[1]Data!$H$2,"M"))</f>
        <v>11</v>
      </c>
      <c r="K106" s="79" t="s">
        <v>271</v>
      </c>
      <c r="L106" s="80">
        <v>43018</v>
      </c>
      <c r="M106" s="79" t="s">
        <v>272</v>
      </c>
      <c r="N106" s="79" t="s">
        <v>273</v>
      </c>
      <c r="O106" s="79">
        <v>11917</v>
      </c>
      <c r="P106" s="79" t="s">
        <v>160</v>
      </c>
      <c r="Q106" s="79" t="s">
        <v>160</v>
      </c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41"/>
      <c r="FJ106" s="41"/>
    </row>
    <row r="107" spans="1:166" s="29" customFormat="1" x14ac:dyDescent="0.25">
      <c r="A107" s="60">
        <v>1</v>
      </c>
      <c r="B107" s="60" t="s">
        <v>374</v>
      </c>
      <c r="C107" s="60">
        <v>103</v>
      </c>
      <c r="D107" s="60">
        <v>601</v>
      </c>
      <c r="E107" s="60" t="s">
        <v>420</v>
      </c>
      <c r="F107" s="60" t="str">
        <f t="shared" si="10"/>
        <v xml:space="preserve">Junior 6-12 mnd </v>
      </c>
      <c r="G107" s="60" t="str">
        <f t="shared" si="11"/>
        <v>Hoppe</v>
      </c>
      <c r="H107" s="60">
        <f>IF(ISBLANK(L107),"",DATEDIF(L107,[1]Data!$H$2,"M"))</f>
        <v>10</v>
      </c>
      <c r="I107" s="61"/>
      <c r="J107" s="62">
        <f>IF(ISBLANK(I107),IF(ISBLANK(H107),"",H107),DATEDIF(I107,[1]Data!$H$2,"M"))</f>
        <v>10</v>
      </c>
      <c r="K107" s="68" t="s">
        <v>278</v>
      </c>
      <c r="L107" s="69">
        <v>44365</v>
      </c>
      <c r="M107" s="68" t="s">
        <v>121</v>
      </c>
      <c r="N107" s="68" t="s">
        <v>279</v>
      </c>
      <c r="O107" s="68">
        <v>12257</v>
      </c>
      <c r="P107" s="68" t="s">
        <v>83</v>
      </c>
      <c r="Q107" s="68" t="s">
        <v>83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10"/>
      <c r="FJ107" s="10"/>
    </row>
    <row r="108" spans="1:166" s="34" customFormat="1" x14ac:dyDescent="0.25">
      <c r="A108" s="45">
        <v>2</v>
      </c>
      <c r="B108" s="45" t="s">
        <v>375</v>
      </c>
      <c r="C108" s="45">
        <v>102</v>
      </c>
      <c r="D108" s="45">
        <v>601</v>
      </c>
      <c r="E108" s="45" t="str">
        <f t="shared" si="9"/>
        <v>HVIT</v>
      </c>
      <c r="F108" s="45" t="str">
        <f t="shared" si="10"/>
        <v xml:space="preserve">Junior 6-12 mnd </v>
      </c>
      <c r="G108" s="45" t="str">
        <f t="shared" si="11"/>
        <v>Hoppe</v>
      </c>
      <c r="H108" s="45">
        <f>IF(ISBLANK(L108),"",DATEDIF(L108,[1]Data!$H$2,"M"))</f>
        <v>10</v>
      </c>
      <c r="I108" s="46"/>
      <c r="J108" s="47">
        <f>IF(ISBLANK(I108),IF(ISBLANK(H108),"",H108),DATEDIF(I108,[1]Data!$H$2,"M"))</f>
        <v>10</v>
      </c>
      <c r="K108" s="48" t="s">
        <v>276</v>
      </c>
      <c r="L108" s="49">
        <v>44362</v>
      </c>
      <c r="M108" s="48" t="s">
        <v>145</v>
      </c>
      <c r="N108" s="48" t="s">
        <v>277</v>
      </c>
      <c r="O108" s="48">
        <v>12300</v>
      </c>
      <c r="P108" s="48" t="s">
        <v>201</v>
      </c>
      <c r="Q108" s="48" t="s">
        <v>201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10"/>
      <c r="FJ108" s="10"/>
    </row>
    <row r="109" spans="1:166" s="10" customFormat="1" x14ac:dyDescent="0.25">
      <c r="A109" s="50">
        <v>3</v>
      </c>
      <c r="B109" s="50"/>
      <c r="C109" s="50">
        <v>109</v>
      </c>
      <c r="D109" s="50">
        <v>601</v>
      </c>
      <c r="E109" s="50" t="str">
        <f t="shared" si="9"/>
        <v>HVIT</v>
      </c>
      <c r="F109" s="50" t="str">
        <f t="shared" si="10"/>
        <v xml:space="preserve">Junior 6-12 mnd </v>
      </c>
      <c r="G109" s="50" t="str">
        <f t="shared" si="11"/>
        <v>Hoppe</v>
      </c>
      <c r="H109" s="50">
        <f>IF(ISBLANK(L109),"",DATEDIF(L109,[1]Data!$H$2,"M"))</f>
        <v>8</v>
      </c>
      <c r="I109" s="51"/>
      <c r="J109" s="52">
        <f>IF(ISBLANK(I109),IF(ISBLANK(H109),"",H109),DATEDIF(I109,[1]Data!$H$2,"M"))</f>
        <v>8</v>
      </c>
      <c r="K109" s="53" t="s">
        <v>288</v>
      </c>
      <c r="L109" s="54">
        <v>44425</v>
      </c>
      <c r="M109" s="53" t="s">
        <v>289</v>
      </c>
      <c r="N109" s="53" t="s">
        <v>290</v>
      </c>
      <c r="O109" s="53">
        <v>12269</v>
      </c>
      <c r="P109" s="53" t="s">
        <v>83</v>
      </c>
      <c r="Q109" s="53" t="s">
        <v>83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</row>
    <row r="110" spans="1:166" s="10" customFormat="1" x14ac:dyDescent="0.25">
      <c r="A110" s="50">
        <v>4</v>
      </c>
      <c r="B110" s="50"/>
      <c r="C110" s="50">
        <v>104</v>
      </c>
      <c r="D110" s="50">
        <v>601</v>
      </c>
      <c r="E110" s="50" t="str">
        <f t="shared" si="9"/>
        <v>HVIT</v>
      </c>
      <c r="F110" s="50" t="str">
        <f t="shared" si="10"/>
        <v xml:space="preserve">Junior 6-12 mnd </v>
      </c>
      <c r="G110" s="50" t="str">
        <f t="shared" si="11"/>
        <v>Hoppe</v>
      </c>
      <c r="H110" s="50">
        <f>IF(ISBLANK(L110),"",DATEDIF(L110,[1]Data!$H$2,"M"))</f>
        <v>9</v>
      </c>
      <c r="I110" s="51"/>
      <c r="J110" s="52">
        <f>IF(ISBLANK(I110),IF(ISBLANK(H110),"",H110),DATEDIF(I110,[1]Data!$H$2,"M"))</f>
        <v>9</v>
      </c>
      <c r="K110" s="53" t="s">
        <v>280</v>
      </c>
      <c r="L110" s="54">
        <v>44377</v>
      </c>
      <c r="M110" s="53" t="s">
        <v>241</v>
      </c>
      <c r="N110" s="53" t="s">
        <v>281</v>
      </c>
      <c r="O110" s="53">
        <v>12176</v>
      </c>
      <c r="P110" s="53" t="s">
        <v>95</v>
      </c>
      <c r="Q110" s="53" t="s">
        <v>96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</row>
    <row r="111" spans="1:166" s="10" customFormat="1" x14ac:dyDescent="0.25">
      <c r="A111" s="50">
        <v>5</v>
      </c>
      <c r="B111" s="50"/>
      <c r="C111" s="50">
        <v>106</v>
      </c>
      <c r="D111" s="50">
        <v>601</v>
      </c>
      <c r="E111" s="50" t="str">
        <f t="shared" si="9"/>
        <v>HVIT</v>
      </c>
      <c r="F111" s="50" t="str">
        <f t="shared" si="10"/>
        <v xml:space="preserve">Junior 6-12 mnd </v>
      </c>
      <c r="G111" s="50" t="str">
        <f t="shared" si="11"/>
        <v>Hoppe</v>
      </c>
      <c r="H111" s="50">
        <f>IF(ISBLANK(L111),"",DATEDIF(L111,[1]Data!$H$2,"M"))</f>
        <v>9</v>
      </c>
      <c r="I111" s="51"/>
      <c r="J111" s="52">
        <f>IF(ISBLANK(I111),IF(ISBLANK(H111),"",H111),DATEDIF(I111,[1]Data!$H$2,"M"))</f>
        <v>9</v>
      </c>
      <c r="K111" s="53" t="s">
        <v>282</v>
      </c>
      <c r="L111" s="54">
        <v>44388</v>
      </c>
      <c r="M111" s="53" t="s">
        <v>158</v>
      </c>
      <c r="N111" s="53" t="s">
        <v>283</v>
      </c>
      <c r="O111" s="53">
        <v>12298</v>
      </c>
      <c r="P111" s="53" t="s">
        <v>160</v>
      </c>
      <c r="Q111" s="53" t="s">
        <v>160</v>
      </c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</row>
    <row r="112" spans="1:166" s="10" customFormat="1" x14ac:dyDescent="0.25">
      <c r="A112" s="50">
        <v>6</v>
      </c>
      <c r="B112" s="50"/>
      <c r="C112" s="50">
        <v>107</v>
      </c>
      <c r="D112" s="50">
        <v>601</v>
      </c>
      <c r="E112" s="50" t="str">
        <f t="shared" si="9"/>
        <v>HVIT</v>
      </c>
      <c r="F112" s="50" t="str">
        <f t="shared" si="10"/>
        <v xml:space="preserve">Junior 6-12 mnd </v>
      </c>
      <c r="G112" s="50" t="str">
        <f t="shared" si="11"/>
        <v>Hoppe</v>
      </c>
      <c r="H112" s="50">
        <f>IF(ISBLANK(L112),"",DATEDIF(L112,[1]Data!$H$2,"M"))</f>
        <v>8</v>
      </c>
      <c r="I112" s="51"/>
      <c r="J112" s="52">
        <f>IF(ISBLANK(I112),IF(ISBLANK(H112),"",H112),DATEDIF(I112,[1]Data!$H$2,"M"))</f>
        <v>8</v>
      </c>
      <c r="K112" s="53" t="s">
        <v>284</v>
      </c>
      <c r="L112" s="54">
        <v>44420</v>
      </c>
      <c r="M112" s="53" t="s">
        <v>158</v>
      </c>
      <c r="N112" s="50" t="s">
        <v>285</v>
      </c>
      <c r="O112" s="53">
        <v>12330</v>
      </c>
      <c r="P112" s="53" t="s">
        <v>140</v>
      </c>
      <c r="Q112" s="53" t="s">
        <v>140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</row>
    <row r="113" spans="1:166" s="10" customFormat="1" x14ac:dyDescent="0.25">
      <c r="A113" s="50" t="s">
        <v>173</v>
      </c>
      <c r="B113" s="50"/>
      <c r="C113" s="50">
        <v>108</v>
      </c>
      <c r="D113" s="50">
        <v>601</v>
      </c>
      <c r="E113" s="50" t="str">
        <f t="shared" si="9"/>
        <v>HVIT</v>
      </c>
      <c r="F113" s="50" t="str">
        <f t="shared" si="10"/>
        <v xml:space="preserve">Junior 6-12 mnd </v>
      </c>
      <c r="G113" s="50" t="str">
        <f t="shared" si="11"/>
        <v>Hoppe</v>
      </c>
      <c r="H113" s="50">
        <f>IF(ISBLANK(L113),"",DATEDIF(L113,[1]Data!$H$2,"M"))</f>
        <v>8</v>
      </c>
      <c r="I113" s="51"/>
      <c r="J113" s="52">
        <f>IF(ISBLANK(I113),IF(ISBLANK(H113),"",H113),DATEDIF(I113,[1]Data!$H$2,"M"))</f>
        <v>8</v>
      </c>
      <c r="K113" s="53" t="s">
        <v>286</v>
      </c>
      <c r="L113" s="54">
        <v>44424</v>
      </c>
      <c r="M113" s="53" t="s">
        <v>241</v>
      </c>
      <c r="N113" s="53" t="s">
        <v>287</v>
      </c>
      <c r="O113" s="53">
        <v>12183</v>
      </c>
      <c r="P113" s="53" t="s">
        <v>243</v>
      </c>
      <c r="Q113" s="53" t="s">
        <v>243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</row>
    <row r="114" spans="1:166" s="11" customFormat="1" x14ac:dyDescent="0.25">
      <c r="A114" s="55"/>
      <c r="B114" s="55"/>
      <c r="C114" s="55">
        <v>101</v>
      </c>
      <c r="D114" s="55">
        <v>601</v>
      </c>
      <c r="E114" s="55" t="str">
        <f t="shared" si="9"/>
        <v>HVIT</v>
      </c>
      <c r="F114" s="55" t="str">
        <f t="shared" si="10"/>
        <v xml:space="preserve">Junior 6-12 mnd </v>
      </c>
      <c r="G114" s="55" t="str">
        <f t="shared" si="11"/>
        <v>Hoppe</v>
      </c>
      <c r="H114" s="55">
        <f>IF(ISBLANK(L114),"",DATEDIF(L114,[1]Data!$H$2,"M"))</f>
        <v>10</v>
      </c>
      <c r="I114" s="56">
        <v>44359</v>
      </c>
      <c r="J114" s="57">
        <f>IF(ISBLANK(I114),IF(ISBLANK(H114),"",H114),DATEDIF(I114,[1]Data!$H$2,"M"))</f>
        <v>10</v>
      </c>
      <c r="K114" s="58" t="s">
        <v>274</v>
      </c>
      <c r="L114" s="59">
        <v>44353</v>
      </c>
      <c r="M114" s="58" t="s">
        <v>263</v>
      </c>
      <c r="N114" s="58" t="s">
        <v>275</v>
      </c>
      <c r="O114" s="58">
        <v>12239</v>
      </c>
      <c r="P114" s="58" t="s">
        <v>265</v>
      </c>
      <c r="Q114" s="58" t="s">
        <v>265</v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</row>
    <row r="115" spans="1:166" s="20" customFormat="1" x14ac:dyDescent="0.25">
      <c r="A115" s="75">
        <v>1</v>
      </c>
      <c r="B115" s="75"/>
      <c r="C115" s="50">
        <v>113</v>
      </c>
      <c r="D115" s="50">
        <v>602</v>
      </c>
      <c r="E115" s="50" t="str">
        <f t="shared" si="9"/>
        <v>HVIT</v>
      </c>
      <c r="F115" s="50" t="str">
        <f t="shared" si="10"/>
        <v>Ungdyr 12-24 mnd</v>
      </c>
      <c r="G115" s="50" t="str">
        <f t="shared" si="11"/>
        <v>Hoppe</v>
      </c>
      <c r="H115" s="50">
        <f>IF(ISBLANK(L115),"",DATEDIF(L115,[1]Data!$H$2,"M"))</f>
        <v>21</v>
      </c>
      <c r="I115" s="51">
        <v>44312</v>
      </c>
      <c r="J115" s="52">
        <f>IF(ISBLANK(I115),IF(ISBLANK(H115),"",H115),DATEDIF(I115,[1]Data!$H$2,"M"))</f>
        <v>11</v>
      </c>
      <c r="K115" s="53" t="s">
        <v>299</v>
      </c>
      <c r="L115" s="54">
        <v>44024</v>
      </c>
      <c r="M115" s="53" t="s">
        <v>164</v>
      </c>
      <c r="N115" s="53" t="s">
        <v>300</v>
      </c>
      <c r="O115" s="53">
        <v>11821</v>
      </c>
      <c r="P115" s="53" t="s">
        <v>298</v>
      </c>
      <c r="Q115" s="53" t="s">
        <v>298</v>
      </c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</row>
    <row r="116" spans="1:166" s="20" customFormat="1" ht="23" customHeight="1" x14ac:dyDescent="0.25">
      <c r="A116" s="75">
        <v>2</v>
      </c>
      <c r="B116" s="75"/>
      <c r="C116" s="50">
        <v>111</v>
      </c>
      <c r="D116" s="50">
        <v>602</v>
      </c>
      <c r="E116" s="50" t="str">
        <f t="shared" si="9"/>
        <v>HVIT</v>
      </c>
      <c r="F116" s="50" t="str">
        <f t="shared" si="10"/>
        <v>Ungdyr 12-24 mnd</v>
      </c>
      <c r="G116" s="50" t="str">
        <f t="shared" si="11"/>
        <v>Hoppe</v>
      </c>
      <c r="H116" s="50">
        <f>IF(ISBLANK(L116),"",DATEDIF(L116,[1]Data!$H$2,"M"))</f>
        <v>21</v>
      </c>
      <c r="I116" s="51">
        <v>44328</v>
      </c>
      <c r="J116" s="52">
        <f>IF(ISBLANK(I116),IF(ISBLANK(H116),"",H116),DATEDIF(I116,[1]Data!$H$2,"M"))</f>
        <v>11</v>
      </c>
      <c r="K116" s="53" t="s">
        <v>293</v>
      </c>
      <c r="L116" s="54">
        <v>44008</v>
      </c>
      <c r="M116" s="53" t="s">
        <v>289</v>
      </c>
      <c r="N116" s="53" t="s">
        <v>294</v>
      </c>
      <c r="O116" s="53">
        <v>11766</v>
      </c>
      <c r="P116" s="53" t="s">
        <v>143</v>
      </c>
      <c r="Q116" s="53" t="s">
        <v>143</v>
      </c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</row>
    <row r="117" spans="1:166" s="20" customFormat="1" x14ac:dyDescent="0.25">
      <c r="A117" s="75">
        <v>3</v>
      </c>
      <c r="B117" s="75"/>
      <c r="C117" s="50">
        <v>110</v>
      </c>
      <c r="D117" s="50">
        <v>602</v>
      </c>
      <c r="E117" s="50" t="str">
        <f t="shared" si="9"/>
        <v>HVIT</v>
      </c>
      <c r="F117" s="50" t="str">
        <f t="shared" si="10"/>
        <v>Ungdyr 12-24 mnd</v>
      </c>
      <c r="G117" s="50" t="str">
        <f t="shared" si="11"/>
        <v>Hoppe</v>
      </c>
      <c r="H117" s="50">
        <f>IF(ISBLANK(L117),"",DATEDIF(L117,[1]Data!$H$2,"M"))</f>
        <v>23</v>
      </c>
      <c r="I117" s="51">
        <v>44321</v>
      </c>
      <c r="J117" s="52">
        <f>IF(ISBLANK(I117),IF(ISBLANK(H117),"",H117),DATEDIF(I117,[1]Data!$H$2,"M"))</f>
        <v>11</v>
      </c>
      <c r="K117" s="53" t="s">
        <v>291</v>
      </c>
      <c r="L117" s="54">
        <v>43972</v>
      </c>
      <c r="M117" s="53" t="s">
        <v>158</v>
      </c>
      <c r="N117" s="53" t="s">
        <v>292</v>
      </c>
      <c r="O117" s="53">
        <v>11904</v>
      </c>
      <c r="P117" s="53" t="s">
        <v>160</v>
      </c>
      <c r="Q117" s="53" t="s">
        <v>160</v>
      </c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</row>
    <row r="118" spans="1:166" s="20" customFormat="1" x14ac:dyDescent="0.25">
      <c r="A118" s="75">
        <v>4</v>
      </c>
      <c r="B118" s="75"/>
      <c r="C118" s="50">
        <v>112</v>
      </c>
      <c r="D118" s="50">
        <v>602</v>
      </c>
      <c r="E118" s="50" t="str">
        <f t="shared" si="9"/>
        <v>HVIT</v>
      </c>
      <c r="F118" s="50" t="str">
        <f t="shared" si="10"/>
        <v>Ungdyr 12-24 mnd</v>
      </c>
      <c r="G118" s="50" t="str">
        <f t="shared" si="11"/>
        <v>Hoppe</v>
      </c>
      <c r="H118" s="50">
        <f>IF(ISBLANK(L118),"",DATEDIF(L118,[1]Data!$H$2,"M"))</f>
        <v>21</v>
      </c>
      <c r="I118" s="51">
        <v>44312</v>
      </c>
      <c r="J118" s="52">
        <f>IF(ISBLANK(I118),IF(ISBLANK(H118),"",H118),DATEDIF(I118,[1]Data!$H$2,"M"))</f>
        <v>11</v>
      </c>
      <c r="K118" s="53" t="s">
        <v>295</v>
      </c>
      <c r="L118" s="54">
        <v>44018</v>
      </c>
      <c r="M118" s="53" t="s">
        <v>296</v>
      </c>
      <c r="N118" s="53" t="s">
        <v>297</v>
      </c>
      <c r="O118" s="53">
        <v>11819</v>
      </c>
      <c r="P118" s="53" t="s">
        <v>298</v>
      </c>
      <c r="Q118" s="53" t="s">
        <v>298</v>
      </c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</row>
    <row r="119" spans="1:166" s="20" customFormat="1" x14ac:dyDescent="0.25">
      <c r="A119" s="75">
        <v>5</v>
      </c>
      <c r="B119" s="75"/>
      <c r="C119" s="50">
        <v>116</v>
      </c>
      <c r="D119" s="50">
        <v>602</v>
      </c>
      <c r="E119" s="50" t="str">
        <f t="shared" si="9"/>
        <v>HVIT</v>
      </c>
      <c r="F119" s="50" t="str">
        <f t="shared" si="10"/>
        <v>Ungdyr 12-24 mnd</v>
      </c>
      <c r="G119" s="50" t="str">
        <f t="shared" si="11"/>
        <v>Hoppe</v>
      </c>
      <c r="H119" s="50">
        <f>IF(ISBLANK(L119),"",DATEDIF(L119,[1]Data!$H$2,"M"))</f>
        <v>19</v>
      </c>
      <c r="I119" s="51">
        <v>44373</v>
      </c>
      <c r="J119" s="52">
        <f>IF(ISBLANK(I119),IF(ISBLANK(H119),"",H119),DATEDIF(I119,[1]Data!$H$2,"M"))</f>
        <v>9</v>
      </c>
      <c r="K119" s="53" t="s">
        <v>306</v>
      </c>
      <c r="L119" s="54">
        <v>44070</v>
      </c>
      <c r="M119" s="53" t="s">
        <v>241</v>
      </c>
      <c r="N119" s="50" t="s">
        <v>307</v>
      </c>
      <c r="O119" s="53">
        <v>12017</v>
      </c>
      <c r="P119" s="53" t="s">
        <v>140</v>
      </c>
      <c r="Q119" s="53" t="s">
        <v>140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</row>
    <row r="120" spans="1:166" s="20" customFormat="1" x14ac:dyDescent="0.25">
      <c r="A120" s="75">
        <v>6</v>
      </c>
      <c r="B120" s="75"/>
      <c r="C120" s="50">
        <v>114</v>
      </c>
      <c r="D120" s="50">
        <v>602</v>
      </c>
      <c r="E120" s="50" t="str">
        <f t="shared" si="9"/>
        <v>HVIT</v>
      </c>
      <c r="F120" s="50" t="str">
        <f t="shared" si="10"/>
        <v>Ungdyr 12-24 mnd</v>
      </c>
      <c r="G120" s="50" t="str">
        <f t="shared" si="11"/>
        <v>Hoppe</v>
      </c>
      <c r="H120" s="50">
        <f>IF(ISBLANK(L120),"",DATEDIF(L120,[1]Data!$H$2,"M"))</f>
        <v>21</v>
      </c>
      <c r="I120" s="51">
        <v>44373</v>
      </c>
      <c r="J120" s="52">
        <f>IF(ISBLANK(I120),IF(ISBLANK(H120),"",H120),DATEDIF(I120,[1]Data!$H$2,"M"))</f>
        <v>9</v>
      </c>
      <c r="K120" s="53" t="s">
        <v>301</v>
      </c>
      <c r="L120" s="54">
        <v>44030</v>
      </c>
      <c r="M120" s="53" t="s">
        <v>241</v>
      </c>
      <c r="N120" s="50" t="s">
        <v>302</v>
      </c>
      <c r="O120" s="53">
        <v>12007</v>
      </c>
      <c r="P120" s="53" t="s">
        <v>140</v>
      </c>
      <c r="Q120" s="53" t="s">
        <v>303</v>
      </c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</row>
    <row r="121" spans="1:166" s="22" customFormat="1" x14ac:dyDescent="0.25">
      <c r="A121" s="81"/>
      <c r="B121" s="81"/>
      <c r="C121" s="55">
        <v>115</v>
      </c>
      <c r="D121" s="55">
        <v>602</v>
      </c>
      <c r="E121" s="55" t="str">
        <f t="shared" si="9"/>
        <v>HVIT</v>
      </c>
      <c r="F121" s="55" t="str">
        <f t="shared" si="10"/>
        <v>Ungdyr 12-24 mnd</v>
      </c>
      <c r="G121" s="55" t="str">
        <f t="shared" si="11"/>
        <v>Hoppe</v>
      </c>
      <c r="H121" s="55">
        <f>IF(ISBLANK(L121),"",DATEDIF(L121,[1]Data!$H$2,"M"))</f>
        <v>20</v>
      </c>
      <c r="I121" s="56">
        <v>44357</v>
      </c>
      <c r="J121" s="57">
        <f>IF(ISBLANK(I121),IF(ISBLANK(H121),"",H121),DATEDIF(I121,[1]Data!$H$2,"M"))</f>
        <v>10</v>
      </c>
      <c r="K121" s="58" t="s">
        <v>304</v>
      </c>
      <c r="L121" s="59">
        <v>44049</v>
      </c>
      <c r="M121" s="55" t="s">
        <v>145</v>
      </c>
      <c r="N121" s="55" t="s">
        <v>305</v>
      </c>
      <c r="O121" s="58">
        <v>11848</v>
      </c>
      <c r="P121" s="58" t="s">
        <v>16</v>
      </c>
      <c r="Q121" s="58" t="s">
        <v>16</v>
      </c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</row>
    <row r="122" spans="1:166" s="23" customFormat="1" x14ac:dyDescent="0.25">
      <c r="A122" s="81"/>
      <c r="B122" s="81"/>
      <c r="C122" s="55">
        <v>117</v>
      </c>
      <c r="D122" s="55">
        <v>602</v>
      </c>
      <c r="E122" s="55" t="str">
        <f t="shared" si="9"/>
        <v>HVIT</v>
      </c>
      <c r="F122" s="55" t="str">
        <f t="shared" si="10"/>
        <v>Ungdyr 12-24 mnd</v>
      </c>
      <c r="G122" s="55" t="str">
        <f t="shared" si="11"/>
        <v>Hoppe</v>
      </c>
      <c r="H122" s="55">
        <f>IF(ISBLANK(L122),"",DATEDIF(L122,[1]Data!$H$2,"M"))</f>
        <v>19</v>
      </c>
      <c r="I122" s="56">
        <v>44359</v>
      </c>
      <c r="J122" s="57">
        <f>IF(ISBLANK(I122),IF(ISBLANK(H122),"",H122),DATEDIF(I122,[1]Data!$H$2,"M"))</f>
        <v>10</v>
      </c>
      <c r="K122" s="58" t="s">
        <v>308</v>
      </c>
      <c r="L122" s="59">
        <v>44084</v>
      </c>
      <c r="M122" s="58" t="s">
        <v>263</v>
      </c>
      <c r="N122" s="58" t="s">
        <v>309</v>
      </c>
      <c r="O122" s="58">
        <v>11894</v>
      </c>
      <c r="P122" s="58" t="s">
        <v>265</v>
      </c>
      <c r="Q122" s="58" t="s">
        <v>265</v>
      </c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</row>
    <row r="123" spans="1:166" s="24" customFormat="1" x14ac:dyDescent="0.25">
      <c r="A123" s="75">
        <v>1</v>
      </c>
      <c r="B123" s="75"/>
      <c r="C123" s="50">
        <v>118</v>
      </c>
      <c r="D123" s="50">
        <v>603</v>
      </c>
      <c r="E123" s="50" t="str">
        <f t="shared" si="9"/>
        <v>HVIT</v>
      </c>
      <c r="F123" s="50" t="str">
        <f t="shared" si="10"/>
        <v>Voksen 24-48 mnd</v>
      </c>
      <c r="G123" s="50" t="str">
        <f t="shared" si="11"/>
        <v>Hoppe</v>
      </c>
      <c r="H123" s="50">
        <f>IF(ISBLANK(L123),"",DATEDIF(L123,[1]Data!$H$2,"M"))</f>
        <v>34</v>
      </c>
      <c r="I123" s="51">
        <v>44312</v>
      </c>
      <c r="J123" s="52">
        <f>IF(ISBLANK(I123),IF(ISBLANK(H123),"",H123),DATEDIF(I123,[1]Data!$H$2,"M"))</f>
        <v>11</v>
      </c>
      <c r="K123" s="53" t="s">
        <v>310</v>
      </c>
      <c r="L123" s="54">
        <v>43626</v>
      </c>
      <c r="M123" s="53" t="s">
        <v>121</v>
      </c>
      <c r="N123" s="53" t="s">
        <v>311</v>
      </c>
      <c r="O123" s="53">
        <v>11704</v>
      </c>
      <c r="P123" s="53" t="s">
        <v>298</v>
      </c>
      <c r="Q123" s="53" t="s">
        <v>298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</row>
    <row r="124" spans="1:166" s="26" customFormat="1" x14ac:dyDescent="0.25">
      <c r="A124" s="75" t="s">
        <v>393</v>
      </c>
      <c r="B124" s="75"/>
      <c r="C124" s="50">
        <v>120</v>
      </c>
      <c r="D124" s="50">
        <v>605</v>
      </c>
      <c r="E124" s="50" t="str">
        <f t="shared" si="9"/>
        <v>HVIT</v>
      </c>
      <c r="F124" s="50" t="str">
        <f t="shared" si="10"/>
        <v xml:space="preserve">Junior 6-12 mnd </v>
      </c>
      <c r="G124" s="50" t="str">
        <f t="shared" si="11"/>
        <v>Hingst</v>
      </c>
      <c r="H124" s="50">
        <f>IF(ISBLANK(L124),"",DATEDIF(L124,[1]Data!$H$2,"M"))</f>
        <v>9</v>
      </c>
      <c r="I124" s="51"/>
      <c r="J124" s="52">
        <f>IF(ISBLANK(I124),IF(ISBLANK(H124),"",H124),DATEDIF(I124,[1]Data!$H$2,"M"))</f>
        <v>9</v>
      </c>
      <c r="K124" s="53" t="s">
        <v>315</v>
      </c>
      <c r="L124" s="54">
        <v>44371</v>
      </c>
      <c r="M124" s="53" t="s">
        <v>289</v>
      </c>
      <c r="N124" s="53" t="s">
        <v>316</v>
      </c>
      <c r="O124" s="53">
        <v>12261</v>
      </c>
      <c r="P124" s="53" t="s">
        <v>83</v>
      </c>
      <c r="Q124" s="53" t="s">
        <v>83</v>
      </c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</row>
    <row r="125" spans="1:166" s="32" customFormat="1" x14ac:dyDescent="0.25">
      <c r="A125" s="60" t="s">
        <v>394</v>
      </c>
      <c r="B125" s="60" t="s">
        <v>374</v>
      </c>
      <c r="C125" s="60">
        <v>133</v>
      </c>
      <c r="D125" s="60">
        <v>605</v>
      </c>
      <c r="E125" s="60" t="str">
        <f t="shared" si="9"/>
        <v>HVIT</v>
      </c>
      <c r="F125" s="60" t="str">
        <f t="shared" si="10"/>
        <v xml:space="preserve">Junior 6-12 mnd </v>
      </c>
      <c r="G125" s="60" t="str">
        <f t="shared" si="11"/>
        <v>Hingst</v>
      </c>
      <c r="H125" s="60">
        <f>IF(ISBLANK(L125),"",DATEDIF(L125,[1]Data!$H$2,"M"))</f>
        <v>7</v>
      </c>
      <c r="I125" s="61"/>
      <c r="J125" s="62">
        <f>IF(ISBLANK(I125),IF(ISBLANK(H125),"",H125),DATEDIF(I125,[1]Data!$H$2,"M"))</f>
        <v>7</v>
      </c>
      <c r="K125" s="68" t="s">
        <v>343</v>
      </c>
      <c r="L125" s="69">
        <v>44436</v>
      </c>
      <c r="M125" s="68" t="s">
        <v>263</v>
      </c>
      <c r="N125" s="68" t="s">
        <v>270</v>
      </c>
      <c r="O125" s="68">
        <v>12241</v>
      </c>
      <c r="P125" s="68" t="s">
        <v>265</v>
      </c>
      <c r="Q125" s="68" t="s">
        <v>265</v>
      </c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20"/>
      <c r="FJ125" s="20"/>
    </row>
    <row r="126" spans="1:166" s="20" customFormat="1" x14ac:dyDescent="0.25">
      <c r="A126" s="75" t="s">
        <v>395</v>
      </c>
      <c r="B126" s="75"/>
      <c r="C126" s="50">
        <v>119</v>
      </c>
      <c r="D126" s="50">
        <v>605</v>
      </c>
      <c r="E126" s="50" t="str">
        <f t="shared" si="9"/>
        <v>HVIT</v>
      </c>
      <c r="F126" s="50" t="str">
        <f t="shared" si="10"/>
        <v xml:space="preserve">Junior 6-12 mnd </v>
      </c>
      <c r="G126" s="50" t="str">
        <f t="shared" si="11"/>
        <v>Hingst</v>
      </c>
      <c r="H126" s="50">
        <f>IF(ISBLANK(L126),"",DATEDIF(L126,[1]Data!$H$2,"M"))</f>
        <v>10</v>
      </c>
      <c r="I126" s="51"/>
      <c r="J126" s="52">
        <f>IF(ISBLANK(I126),IF(ISBLANK(H126),"",H126),DATEDIF(I126,[1]Data!$H$2,"M"))</f>
        <v>10</v>
      </c>
      <c r="K126" s="53" t="s">
        <v>312</v>
      </c>
      <c r="L126" s="54">
        <v>44370</v>
      </c>
      <c r="M126" s="53" t="s">
        <v>313</v>
      </c>
      <c r="N126" s="53" t="s">
        <v>314</v>
      </c>
      <c r="O126" s="53">
        <v>12296</v>
      </c>
      <c r="P126" s="53" t="s">
        <v>160</v>
      </c>
      <c r="Q126" s="53" t="s">
        <v>160</v>
      </c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</row>
    <row r="127" spans="1:166" s="36" customFormat="1" x14ac:dyDescent="0.25">
      <c r="A127" s="45" t="s">
        <v>396</v>
      </c>
      <c r="B127" s="45" t="s">
        <v>375</v>
      </c>
      <c r="C127" s="45">
        <v>131</v>
      </c>
      <c r="D127" s="45">
        <v>605</v>
      </c>
      <c r="E127" s="45" t="str">
        <f t="shared" si="9"/>
        <v>HVIT</v>
      </c>
      <c r="F127" s="45" t="str">
        <f t="shared" si="10"/>
        <v xml:space="preserve">Junior 6-12 mnd </v>
      </c>
      <c r="G127" s="45" t="str">
        <f t="shared" si="11"/>
        <v>Hingst</v>
      </c>
      <c r="H127" s="45">
        <f>IF(ISBLANK(L127),"",DATEDIF(L127,[1]Data!$H$2,"M"))</f>
        <v>8</v>
      </c>
      <c r="I127" s="46"/>
      <c r="J127" s="47">
        <f>IF(ISBLANK(I127),IF(ISBLANK(H127),"",H127),DATEDIF(I127,[1]Data!$H$2,"M"))</f>
        <v>8</v>
      </c>
      <c r="K127" s="48" t="s">
        <v>338</v>
      </c>
      <c r="L127" s="49">
        <v>44425</v>
      </c>
      <c r="M127" s="48" t="s">
        <v>289</v>
      </c>
      <c r="N127" s="48" t="s">
        <v>339</v>
      </c>
      <c r="O127" s="48">
        <v>12268</v>
      </c>
      <c r="P127" s="48" t="s">
        <v>83</v>
      </c>
      <c r="Q127" s="48" t="s">
        <v>83</v>
      </c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20"/>
      <c r="FJ127" s="20"/>
    </row>
    <row r="128" spans="1:166" s="10" customFormat="1" x14ac:dyDescent="0.25">
      <c r="A128" s="75" t="s">
        <v>397</v>
      </c>
      <c r="B128" s="50"/>
      <c r="C128" s="50">
        <v>123</v>
      </c>
      <c r="D128" s="50">
        <v>605</v>
      </c>
      <c r="E128" s="50" t="str">
        <f t="shared" si="9"/>
        <v>HVIT</v>
      </c>
      <c r="F128" s="50" t="str">
        <f t="shared" si="10"/>
        <v xml:space="preserve">Junior 6-12 mnd </v>
      </c>
      <c r="G128" s="50" t="str">
        <f t="shared" si="11"/>
        <v>Hingst</v>
      </c>
      <c r="H128" s="50">
        <f>IF(ISBLANK(L128),"",DATEDIF(L128,[1]Data!$H$2,"M"))</f>
        <v>9</v>
      </c>
      <c r="I128" s="51"/>
      <c r="J128" s="52">
        <f>IF(ISBLANK(I128),IF(ISBLANK(H128),"",H128),DATEDIF(I128,[1]Data!$H$2,"M"))</f>
        <v>9</v>
      </c>
      <c r="K128" s="53" t="s">
        <v>321</v>
      </c>
      <c r="L128" s="54">
        <v>44390</v>
      </c>
      <c r="M128" s="53" t="s">
        <v>158</v>
      </c>
      <c r="N128" s="50" t="s">
        <v>322</v>
      </c>
      <c r="O128" s="53">
        <v>12327</v>
      </c>
      <c r="P128" s="53" t="s">
        <v>140</v>
      </c>
      <c r="Q128" s="53" t="s">
        <v>140</v>
      </c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</row>
    <row r="129" spans="1:164" s="10" customFormat="1" ht="23" customHeight="1" x14ac:dyDescent="0.25">
      <c r="A129" s="50" t="s">
        <v>398</v>
      </c>
      <c r="B129" s="50"/>
      <c r="C129" s="50">
        <v>135</v>
      </c>
      <c r="D129" s="50">
        <v>605</v>
      </c>
      <c r="E129" s="50" t="str">
        <f t="shared" si="9"/>
        <v>HVIT</v>
      </c>
      <c r="F129" s="50" t="str">
        <f t="shared" si="10"/>
        <v xml:space="preserve">Junior 6-12 mnd </v>
      </c>
      <c r="G129" s="50" t="str">
        <f t="shared" si="11"/>
        <v>Hingst</v>
      </c>
      <c r="H129" s="50">
        <f>IF(ISBLANK(L129),"",DATEDIF(L129,[1]Data!$H$2,"M"))</f>
        <v>7</v>
      </c>
      <c r="I129" s="51"/>
      <c r="J129" s="52">
        <f>IF(ISBLANK(I129),IF(ISBLANK(H129),"",H129),DATEDIF(I129,[1]Data!$H$2,"M"))</f>
        <v>7</v>
      </c>
      <c r="K129" s="53" t="s">
        <v>345</v>
      </c>
      <c r="L129" s="54">
        <v>44449</v>
      </c>
      <c r="M129" s="53" t="s">
        <v>263</v>
      </c>
      <c r="N129" s="53" t="s">
        <v>346</v>
      </c>
      <c r="O129" s="53">
        <v>12184</v>
      </c>
      <c r="P129" s="53" t="s">
        <v>243</v>
      </c>
      <c r="Q129" s="53" t="s">
        <v>243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</row>
    <row r="130" spans="1:164" s="10" customFormat="1" ht="23" customHeight="1" x14ac:dyDescent="0.25">
      <c r="A130" s="75" t="s">
        <v>399</v>
      </c>
      <c r="B130" s="50"/>
      <c r="C130" s="50">
        <v>125</v>
      </c>
      <c r="D130" s="50">
        <v>605</v>
      </c>
      <c r="E130" s="50" t="str">
        <f t="shared" si="9"/>
        <v>HVIT</v>
      </c>
      <c r="F130" s="50" t="str">
        <f t="shared" si="10"/>
        <v xml:space="preserve">Junior 6-12 mnd </v>
      </c>
      <c r="G130" s="50" t="str">
        <f t="shared" si="11"/>
        <v>Hingst</v>
      </c>
      <c r="H130" s="50">
        <f>IF(ISBLANK(L130),"",DATEDIF(L130,[1]Data!$H$2,"M"))</f>
        <v>9</v>
      </c>
      <c r="I130" s="51"/>
      <c r="J130" s="52">
        <f>IF(ISBLANK(I130),IF(ISBLANK(H130),"",H130),DATEDIF(I130,[1]Data!$H$2,"M"))</f>
        <v>9</v>
      </c>
      <c r="K130" s="53" t="s">
        <v>325</v>
      </c>
      <c r="L130" s="54">
        <v>44392</v>
      </c>
      <c r="M130" s="53" t="s">
        <v>326</v>
      </c>
      <c r="N130" s="53" t="s">
        <v>327</v>
      </c>
      <c r="O130" s="53">
        <v>12285</v>
      </c>
      <c r="P130" s="53" t="s">
        <v>143</v>
      </c>
      <c r="Q130" s="53" t="s">
        <v>143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</row>
    <row r="131" spans="1:164" s="13" customFormat="1" ht="23" customHeight="1" x14ac:dyDescent="0.25">
      <c r="A131" s="50" t="s">
        <v>400</v>
      </c>
      <c r="B131" s="50"/>
      <c r="C131" s="50">
        <v>129</v>
      </c>
      <c r="D131" s="50">
        <v>605</v>
      </c>
      <c r="E131" s="50" t="str">
        <f t="shared" ref="E131:E157" si="12">IF(ISBLANK(D131),"",VLOOKUP(D131,Klasseliste,2,FALSE))</f>
        <v>HVIT</v>
      </c>
      <c r="F131" s="50" t="str">
        <f t="shared" ref="F131:F157" si="13">IF(ISBLANK(D131),"",VLOOKUP(D131,Klasseliste,3,FALSE))</f>
        <v xml:space="preserve">Junior 6-12 mnd </v>
      </c>
      <c r="G131" s="50" t="str">
        <f t="shared" ref="G131:G157" si="14">IF(ISBLANK(D131),"",VLOOKUP(D131,Klasseliste,4,FALSE))</f>
        <v>Hingst</v>
      </c>
      <c r="H131" s="50">
        <f>IF(ISBLANK(L131),"",DATEDIF(L131,[1]Data!$H$2,"M"))</f>
        <v>8</v>
      </c>
      <c r="I131" s="51"/>
      <c r="J131" s="52">
        <f>IF(ISBLANK(I131),IF(ISBLANK(H131),"",H131),DATEDIF(I131,[1]Data!$H$2,"M"))</f>
        <v>8</v>
      </c>
      <c r="K131" s="53" t="s">
        <v>334</v>
      </c>
      <c r="L131" s="54">
        <v>44413</v>
      </c>
      <c r="M131" s="53" t="s">
        <v>263</v>
      </c>
      <c r="N131" s="53" t="s">
        <v>335</v>
      </c>
      <c r="O131" s="53">
        <v>12180</v>
      </c>
      <c r="P131" s="53" t="s">
        <v>95</v>
      </c>
      <c r="Q131" s="53" t="s">
        <v>96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</row>
    <row r="132" spans="1:164" s="10" customFormat="1" ht="23" customHeight="1" x14ac:dyDescent="0.25">
      <c r="A132" s="75" t="s">
        <v>401</v>
      </c>
      <c r="B132" s="75"/>
      <c r="C132" s="50">
        <v>121</v>
      </c>
      <c r="D132" s="50">
        <v>605</v>
      </c>
      <c r="E132" s="50" t="str">
        <f t="shared" si="12"/>
        <v>HVIT</v>
      </c>
      <c r="F132" s="50" t="str">
        <f t="shared" si="13"/>
        <v xml:space="preserve">Junior 6-12 mnd </v>
      </c>
      <c r="G132" s="50" t="str">
        <f t="shared" si="14"/>
        <v>Hingst</v>
      </c>
      <c r="H132" s="50">
        <f>IF(ISBLANK(L132),"",DATEDIF(L132,[1]Data!$H$2,"M"))</f>
        <v>9</v>
      </c>
      <c r="I132" s="51"/>
      <c r="J132" s="52">
        <f>IF(ISBLANK(I132),IF(ISBLANK(H132),"",H132),DATEDIF(I132,[1]Data!$H$2,"M"))</f>
        <v>9</v>
      </c>
      <c r="K132" s="53" t="s">
        <v>317</v>
      </c>
      <c r="L132" s="54">
        <v>44379</v>
      </c>
      <c r="M132" s="53" t="s">
        <v>93</v>
      </c>
      <c r="N132" s="53" t="s">
        <v>318</v>
      </c>
      <c r="O132" s="53">
        <v>12133</v>
      </c>
      <c r="P132" s="53" t="s">
        <v>52</v>
      </c>
      <c r="Q132" s="53" t="s">
        <v>52</v>
      </c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</row>
    <row r="133" spans="1:164" s="10" customFormat="1" x14ac:dyDescent="0.25">
      <c r="A133" s="50" t="s">
        <v>402</v>
      </c>
      <c r="B133" s="50"/>
      <c r="C133" s="50">
        <v>134</v>
      </c>
      <c r="D133" s="50">
        <v>605</v>
      </c>
      <c r="E133" s="50" t="str">
        <f t="shared" si="12"/>
        <v>HVIT</v>
      </c>
      <c r="F133" s="50" t="str">
        <f t="shared" si="13"/>
        <v xml:space="preserve">Junior 6-12 mnd </v>
      </c>
      <c r="G133" s="50" t="str">
        <f t="shared" si="14"/>
        <v>Hingst</v>
      </c>
      <c r="H133" s="50">
        <f>IF(ISBLANK(L133),"",DATEDIF(L133,[1]Data!$H$2,"M"))</f>
        <v>7</v>
      </c>
      <c r="I133" s="51"/>
      <c r="J133" s="52">
        <f>IF(ISBLANK(I133),IF(ISBLANK(H133),"",H133),DATEDIF(I133,[1]Data!$H$2,"M"))</f>
        <v>7</v>
      </c>
      <c r="K133" s="53" t="s">
        <v>344</v>
      </c>
      <c r="L133" s="54">
        <v>44442</v>
      </c>
      <c r="M133" s="53" t="s">
        <v>211</v>
      </c>
      <c r="N133" s="53" t="s">
        <v>212</v>
      </c>
      <c r="O133" s="53">
        <v>12139</v>
      </c>
      <c r="P133" s="53" t="s">
        <v>52</v>
      </c>
      <c r="Q133" s="53" t="s">
        <v>52</v>
      </c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</row>
    <row r="134" spans="1:164" s="10" customFormat="1" x14ac:dyDescent="0.25">
      <c r="A134" s="50" t="s">
        <v>403</v>
      </c>
      <c r="B134" s="50"/>
      <c r="C134" s="50">
        <v>126</v>
      </c>
      <c r="D134" s="50">
        <v>605</v>
      </c>
      <c r="E134" s="50" t="str">
        <f t="shared" si="12"/>
        <v>HVIT</v>
      </c>
      <c r="F134" s="50" t="str">
        <f t="shared" si="13"/>
        <v xml:space="preserve">Junior 6-12 mnd </v>
      </c>
      <c r="G134" s="50" t="str">
        <f t="shared" si="14"/>
        <v>Hingst</v>
      </c>
      <c r="H134" s="50">
        <f>IF(ISBLANK(L134),"",DATEDIF(L134,[1]Data!$H$2,"M"))</f>
        <v>9</v>
      </c>
      <c r="I134" s="51"/>
      <c r="J134" s="52">
        <f>IF(ISBLANK(I134),IF(ISBLANK(H134),"",H134),DATEDIF(I134,[1]Data!$H$2,"M"))</f>
        <v>9</v>
      </c>
      <c r="K134" s="53" t="s">
        <v>328</v>
      </c>
      <c r="L134" s="54">
        <v>44393</v>
      </c>
      <c r="M134" s="53" t="s">
        <v>158</v>
      </c>
      <c r="N134" s="50" t="s">
        <v>329</v>
      </c>
      <c r="O134" s="53">
        <v>12336</v>
      </c>
      <c r="P134" s="53" t="s">
        <v>140</v>
      </c>
      <c r="Q134" s="53" t="s">
        <v>303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</row>
    <row r="135" spans="1:164" s="10" customFormat="1" x14ac:dyDescent="0.25">
      <c r="A135" s="50" t="s">
        <v>404</v>
      </c>
      <c r="B135" s="50"/>
      <c r="C135" s="50">
        <v>130</v>
      </c>
      <c r="D135" s="50">
        <v>605</v>
      </c>
      <c r="E135" s="50" t="str">
        <f t="shared" si="12"/>
        <v>HVIT</v>
      </c>
      <c r="F135" s="50" t="str">
        <f t="shared" si="13"/>
        <v xml:space="preserve">Junior 6-12 mnd </v>
      </c>
      <c r="G135" s="50" t="str">
        <f t="shared" si="14"/>
        <v>Hingst</v>
      </c>
      <c r="H135" s="50">
        <f>IF(ISBLANK(L135),"",DATEDIF(L135,[1]Data!$H$2,"M"))</f>
        <v>8</v>
      </c>
      <c r="I135" s="51"/>
      <c r="J135" s="52">
        <f>IF(ISBLANK(I135),IF(ISBLANK(H135),"",H135),DATEDIF(I135,[1]Data!$H$2,"M"))</f>
        <v>8</v>
      </c>
      <c r="K135" s="53" t="s">
        <v>336</v>
      </c>
      <c r="L135" s="54">
        <v>44414</v>
      </c>
      <c r="M135" s="53" t="s">
        <v>263</v>
      </c>
      <c r="N135" s="53" t="s">
        <v>337</v>
      </c>
      <c r="O135" s="53">
        <v>12182</v>
      </c>
      <c r="P135" s="53" t="s">
        <v>243</v>
      </c>
      <c r="Q135" s="53" t="s">
        <v>243</v>
      </c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</row>
    <row r="136" spans="1:164" s="10" customFormat="1" x14ac:dyDescent="0.25">
      <c r="A136" s="75" t="s">
        <v>173</v>
      </c>
      <c r="B136" s="75"/>
      <c r="C136" s="50">
        <v>122</v>
      </c>
      <c r="D136" s="50">
        <v>605</v>
      </c>
      <c r="E136" s="50" t="str">
        <f t="shared" si="12"/>
        <v>HVIT</v>
      </c>
      <c r="F136" s="50" t="str">
        <f t="shared" si="13"/>
        <v xml:space="preserve">Junior 6-12 mnd </v>
      </c>
      <c r="G136" s="50" t="str">
        <f t="shared" si="14"/>
        <v>Hingst</v>
      </c>
      <c r="H136" s="50">
        <f>IF(ISBLANK(L136),"",DATEDIF(L136,[1]Data!$H$2,"M"))</f>
        <v>9</v>
      </c>
      <c r="I136" s="51"/>
      <c r="J136" s="52">
        <f>IF(ISBLANK(I136),IF(ISBLANK(H136),"",H136),DATEDIF(I136,[1]Data!$H$2,"M"))</f>
        <v>9</v>
      </c>
      <c r="K136" s="53" t="s">
        <v>319</v>
      </c>
      <c r="L136" s="54">
        <v>44388</v>
      </c>
      <c r="M136" s="53" t="s">
        <v>241</v>
      </c>
      <c r="N136" s="53" t="s">
        <v>320</v>
      </c>
      <c r="O136" s="53">
        <v>12178</v>
      </c>
      <c r="P136" s="53" t="s">
        <v>95</v>
      </c>
      <c r="Q136" s="53" t="s">
        <v>96</v>
      </c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</row>
    <row r="137" spans="1:164" s="10" customFormat="1" ht="26" customHeight="1" x14ac:dyDescent="0.25">
      <c r="A137" s="50" t="s">
        <v>173</v>
      </c>
      <c r="B137" s="50"/>
      <c r="C137" s="50">
        <v>124</v>
      </c>
      <c r="D137" s="50">
        <v>605</v>
      </c>
      <c r="E137" s="50" t="str">
        <f t="shared" si="12"/>
        <v>HVIT</v>
      </c>
      <c r="F137" s="50" t="str">
        <f t="shared" si="13"/>
        <v xml:space="preserve">Junior 6-12 mnd </v>
      </c>
      <c r="G137" s="50" t="str">
        <f t="shared" si="14"/>
        <v>Hingst</v>
      </c>
      <c r="H137" s="50">
        <f>IF(ISBLANK(L137),"",DATEDIF(L137,[1]Data!$H$2,"M"))</f>
        <v>9</v>
      </c>
      <c r="I137" s="51"/>
      <c r="J137" s="52">
        <f>IF(ISBLANK(I137),IF(ISBLANK(H137),"",H137),DATEDIF(I137,[1]Data!$H$2,"M"))</f>
        <v>9</v>
      </c>
      <c r="K137" s="53" t="s">
        <v>323</v>
      </c>
      <c r="L137" s="54">
        <v>44390</v>
      </c>
      <c r="M137" s="53" t="s">
        <v>296</v>
      </c>
      <c r="N137" s="53" t="s">
        <v>324</v>
      </c>
      <c r="O137" s="53">
        <v>12246</v>
      </c>
      <c r="P137" s="53" t="s">
        <v>206</v>
      </c>
      <c r="Q137" s="53" t="s">
        <v>206</v>
      </c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</row>
    <row r="138" spans="1:164" s="14" customFormat="1" x14ac:dyDescent="0.25">
      <c r="A138" s="55"/>
      <c r="B138" s="55"/>
      <c r="C138" s="55">
        <v>127</v>
      </c>
      <c r="D138" s="55">
        <v>605</v>
      </c>
      <c r="E138" s="55" t="str">
        <f t="shared" si="12"/>
        <v>HVIT</v>
      </c>
      <c r="F138" s="55" t="str">
        <f t="shared" si="13"/>
        <v xml:space="preserve">Junior 6-12 mnd </v>
      </c>
      <c r="G138" s="55" t="str">
        <f t="shared" si="14"/>
        <v>Hingst</v>
      </c>
      <c r="H138" s="55">
        <f>IF(ISBLANK(L138),"",DATEDIF(L138,[1]Data!$H$2,"M"))</f>
        <v>9</v>
      </c>
      <c r="I138" s="56"/>
      <c r="J138" s="57">
        <f>IF(ISBLANK(I138),IF(ISBLANK(H138),"",H138),DATEDIF(I138,[1]Data!$H$2,"M"))</f>
        <v>9</v>
      </c>
      <c r="K138" s="58" t="s">
        <v>330</v>
      </c>
      <c r="L138" s="59">
        <v>44397</v>
      </c>
      <c r="M138" s="58" t="s">
        <v>90</v>
      </c>
      <c r="N138" s="55" t="s">
        <v>331</v>
      </c>
      <c r="O138" s="58">
        <v>12205</v>
      </c>
      <c r="P138" s="58" t="s">
        <v>16</v>
      </c>
      <c r="Q138" s="58" t="s">
        <v>16</v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</row>
    <row r="139" spans="1:164" s="14" customFormat="1" x14ac:dyDescent="0.25">
      <c r="A139" s="55"/>
      <c r="B139" s="55"/>
      <c r="C139" s="55">
        <v>128</v>
      </c>
      <c r="D139" s="55">
        <v>605</v>
      </c>
      <c r="E139" s="55" t="str">
        <f t="shared" si="12"/>
        <v>HVIT</v>
      </c>
      <c r="F139" s="55" t="str">
        <f t="shared" si="13"/>
        <v xml:space="preserve">Junior 6-12 mnd </v>
      </c>
      <c r="G139" s="55" t="str">
        <f t="shared" si="14"/>
        <v>Hingst</v>
      </c>
      <c r="H139" s="55">
        <f>IF(ISBLANK(L139),"",DATEDIF(L139,[1]Data!$H$2,"M"))</f>
        <v>8</v>
      </c>
      <c r="I139" s="56"/>
      <c r="J139" s="57">
        <f>IF(ISBLANK(I139),IF(ISBLANK(H139),"",H139),DATEDIF(I139,[1]Data!$H$2,"M"))</f>
        <v>8</v>
      </c>
      <c r="K139" s="58" t="s">
        <v>332</v>
      </c>
      <c r="L139" s="59">
        <v>44402</v>
      </c>
      <c r="M139" s="58" t="s">
        <v>90</v>
      </c>
      <c r="N139" s="55" t="s">
        <v>333</v>
      </c>
      <c r="O139" s="58">
        <v>12206</v>
      </c>
      <c r="P139" s="58" t="s">
        <v>16</v>
      </c>
      <c r="Q139" s="58" t="s">
        <v>16</v>
      </c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</row>
    <row r="140" spans="1:164" s="13" customFormat="1" x14ac:dyDescent="0.25">
      <c r="A140" s="50" t="s">
        <v>173</v>
      </c>
      <c r="B140" s="50"/>
      <c r="C140" s="50">
        <v>132</v>
      </c>
      <c r="D140" s="50">
        <v>605</v>
      </c>
      <c r="E140" s="50" t="str">
        <f t="shared" si="12"/>
        <v>HVIT</v>
      </c>
      <c r="F140" s="50" t="str">
        <f t="shared" si="13"/>
        <v xml:space="preserve">Junior 6-12 mnd </v>
      </c>
      <c r="G140" s="50" t="str">
        <f t="shared" si="14"/>
        <v>Hingst</v>
      </c>
      <c r="H140" s="50">
        <f>IF(ISBLANK(L140),"",DATEDIF(L140,[1]Data!$H$2,"M"))</f>
        <v>8</v>
      </c>
      <c r="I140" s="51"/>
      <c r="J140" s="52">
        <f>IF(ISBLANK(I140),IF(ISBLANK(H140),"",H140),DATEDIF(I140,[1]Data!$H$2,"M"))</f>
        <v>8</v>
      </c>
      <c r="K140" s="53" t="s">
        <v>340</v>
      </c>
      <c r="L140" s="54">
        <v>44430</v>
      </c>
      <c r="M140" s="53" t="s">
        <v>341</v>
      </c>
      <c r="N140" s="50" t="s">
        <v>342</v>
      </c>
      <c r="O140" s="53">
        <v>12331</v>
      </c>
      <c r="P140" s="53" t="s">
        <v>140</v>
      </c>
      <c r="Q140" s="53" t="s">
        <v>140</v>
      </c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</row>
    <row r="141" spans="1:164" s="10" customFormat="1" x14ac:dyDescent="0.25">
      <c r="A141" s="50">
        <v>1</v>
      </c>
      <c r="B141" s="50"/>
      <c r="C141" s="50">
        <v>140</v>
      </c>
      <c r="D141" s="50">
        <v>606</v>
      </c>
      <c r="E141" s="50" t="str">
        <f t="shared" si="12"/>
        <v>HVIT</v>
      </c>
      <c r="F141" s="50" t="str">
        <f t="shared" si="13"/>
        <v xml:space="preserve">Ungdyr 12-24 mnd </v>
      </c>
      <c r="G141" s="50" t="str">
        <f t="shared" si="14"/>
        <v>Hingst</v>
      </c>
      <c r="H141" s="50">
        <f>IF(ISBLANK(L141),"",DATEDIF(L141,[1]Data!$H$2,"M"))</f>
        <v>21</v>
      </c>
      <c r="I141" s="51">
        <v>44359</v>
      </c>
      <c r="J141" s="52">
        <f>IF(ISBLANK(I141),IF(ISBLANK(H141),"",H141),DATEDIF(I141,[1]Data!$H$2,"M"))</f>
        <v>10</v>
      </c>
      <c r="K141" s="53" t="s">
        <v>354</v>
      </c>
      <c r="L141" s="54">
        <v>44031</v>
      </c>
      <c r="M141" s="53" t="s">
        <v>158</v>
      </c>
      <c r="N141" s="53" t="s">
        <v>355</v>
      </c>
      <c r="O141" s="53">
        <v>11890</v>
      </c>
      <c r="P141" s="53" t="s">
        <v>265</v>
      </c>
      <c r="Q141" s="53" t="s">
        <v>265</v>
      </c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</row>
    <row r="142" spans="1:164" s="10" customFormat="1" x14ac:dyDescent="0.25">
      <c r="A142" s="50">
        <v>2</v>
      </c>
      <c r="B142" s="50"/>
      <c r="C142" s="50">
        <v>138</v>
      </c>
      <c r="D142" s="50">
        <v>606</v>
      </c>
      <c r="E142" s="50" t="str">
        <f t="shared" si="12"/>
        <v>HVIT</v>
      </c>
      <c r="F142" s="50" t="str">
        <f t="shared" si="13"/>
        <v xml:space="preserve">Ungdyr 12-24 mnd </v>
      </c>
      <c r="G142" s="50" t="str">
        <f t="shared" si="14"/>
        <v>Hingst</v>
      </c>
      <c r="H142" s="50">
        <f>IF(ISBLANK(L142),"",DATEDIF(L142,[1]Data!$H$2,"M"))</f>
        <v>21</v>
      </c>
      <c r="I142" s="51">
        <v>44321</v>
      </c>
      <c r="J142" s="52">
        <f>IF(ISBLANK(I142),IF(ISBLANK(H142),"",H142),DATEDIF(I142,[1]Data!$H$2,"M"))</f>
        <v>11</v>
      </c>
      <c r="K142" s="53" t="s">
        <v>350</v>
      </c>
      <c r="L142" s="54">
        <v>44017</v>
      </c>
      <c r="M142" s="53" t="s">
        <v>241</v>
      </c>
      <c r="N142" s="53" t="s">
        <v>351</v>
      </c>
      <c r="O142" s="53">
        <v>12325</v>
      </c>
      <c r="P142" s="53" t="s">
        <v>140</v>
      </c>
      <c r="Q142" s="53" t="s">
        <v>303</v>
      </c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</row>
    <row r="143" spans="1:164" s="10" customFormat="1" x14ac:dyDescent="0.25">
      <c r="A143" s="50">
        <v>3</v>
      </c>
      <c r="B143" s="50"/>
      <c r="C143" s="50">
        <v>139</v>
      </c>
      <c r="D143" s="50">
        <v>606</v>
      </c>
      <c r="E143" s="50" t="str">
        <f t="shared" si="12"/>
        <v>HVIT</v>
      </c>
      <c r="F143" s="50" t="str">
        <f t="shared" si="13"/>
        <v xml:space="preserve">Ungdyr 12-24 mnd </v>
      </c>
      <c r="G143" s="50" t="str">
        <f t="shared" si="14"/>
        <v>Hingst</v>
      </c>
      <c r="H143" s="50">
        <f>IF(ISBLANK(L143),"",DATEDIF(L143,[1]Data!$H$2,"M"))</f>
        <v>21</v>
      </c>
      <c r="I143" s="51">
        <v>44321</v>
      </c>
      <c r="J143" s="52">
        <f>IF(ISBLANK(I143),IF(ISBLANK(H143),"",H143),DATEDIF(I143,[1]Data!$H$2,"M"))</f>
        <v>11</v>
      </c>
      <c r="K143" s="53" t="s">
        <v>352</v>
      </c>
      <c r="L143" s="54">
        <v>44019</v>
      </c>
      <c r="M143" s="53" t="s">
        <v>241</v>
      </c>
      <c r="N143" s="50" t="s">
        <v>353</v>
      </c>
      <c r="O143" s="53">
        <v>12326</v>
      </c>
      <c r="P143" s="53" t="s">
        <v>140</v>
      </c>
      <c r="Q143" s="53" t="s">
        <v>140</v>
      </c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</row>
    <row r="144" spans="1:164" s="10" customFormat="1" x14ac:dyDescent="0.25">
      <c r="A144" s="50">
        <v>4</v>
      </c>
      <c r="B144" s="50"/>
      <c r="C144" s="50">
        <v>137</v>
      </c>
      <c r="D144" s="50">
        <v>606</v>
      </c>
      <c r="E144" s="50" t="str">
        <f t="shared" si="12"/>
        <v>HVIT</v>
      </c>
      <c r="F144" s="50" t="str">
        <f t="shared" si="13"/>
        <v xml:space="preserve">Ungdyr 12-24 mnd </v>
      </c>
      <c r="G144" s="50" t="str">
        <f t="shared" si="14"/>
        <v>Hingst</v>
      </c>
      <c r="H144" s="50">
        <f>IF(ISBLANK(L144),"",DATEDIF(L144,[1]Data!$H$2,"M"))</f>
        <v>22</v>
      </c>
      <c r="I144" s="51">
        <v>44326</v>
      </c>
      <c r="J144" s="52">
        <f>IF(ISBLANK(I144),IF(ISBLANK(H144),"",H144),DATEDIF(I144,[1]Data!$H$2,"M"))</f>
        <v>11</v>
      </c>
      <c r="K144" s="53" t="s">
        <v>349</v>
      </c>
      <c r="L144" s="54">
        <v>44000</v>
      </c>
      <c r="M144" s="53" t="s">
        <v>121</v>
      </c>
      <c r="N144" s="53" t="s">
        <v>316</v>
      </c>
      <c r="O144" s="53">
        <v>11780</v>
      </c>
      <c r="P144" s="53" t="s">
        <v>83</v>
      </c>
      <c r="Q144" s="53" t="s">
        <v>83</v>
      </c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</row>
    <row r="145" spans="1:164" s="13" customFormat="1" x14ac:dyDescent="0.25">
      <c r="A145" s="50">
        <v>5</v>
      </c>
      <c r="B145" s="50"/>
      <c r="C145" s="50">
        <v>136</v>
      </c>
      <c r="D145" s="50">
        <v>606</v>
      </c>
      <c r="E145" s="50" t="str">
        <f t="shared" si="12"/>
        <v>HVIT</v>
      </c>
      <c r="F145" s="50" t="str">
        <f t="shared" si="13"/>
        <v xml:space="preserve">Ungdyr 12-24 mnd </v>
      </c>
      <c r="G145" s="50" t="str">
        <f t="shared" si="14"/>
        <v>Hingst</v>
      </c>
      <c r="H145" s="50">
        <f>IF(ISBLANK(L145),"",DATEDIF(L145,[1]Data!$H$2,"M"))</f>
        <v>22</v>
      </c>
      <c r="I145" s="51">
        <v>44347</v>
      </c>
      <c r="J145" s="52">
        <f>IF(ISBLANK(I145),IF(ISBLANK(H145),"",H145),DATEDIF(I145,[1]Data!$H$2,"M"))</f>
        <v>10</v>
      </c>
      <c r="K145" s="53" t="s">
        <v>347</v>
      </c>
      <c r="L145" s="54">
        <v>43997</v>
      </c>
      <c r="M145" s="53" t="s">
        <v>193</v>
      </c>
      <c r="N145" s="53" t="s">
        <v>348</v>
      </c>
      <c r="O145" s="53">
        <v>11833</v>
      </c>
      <c r="P145" s="53" t="s">
        <v>43</v>
      </c>
      <c r="Q145" s="53" t="s">
        <v>43</v>
      </c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</row>
    <row r="146" spans="1:164" s="10" customFormat="1" x14ac:dyDescent="0.25">
      <c r="A146" s="50">
        <v>1</v>
      </c>
      <c r="B146" s="50"/>
      <c r="C146" s="50">
        <v>142</v>
      </c>
      <c r="D146" s="50">
        <v>607</v>
      </c>
      <c r="E146" s="50" t="str">
        <f t="shared" si="12"/>
        <v>HVIT</v>
      </c>
      <c r="F146" s="50" t="str">
        <f t="shared" si="13"/>
        <v xml:space="preserve">Voksen 24-48 mnd </v>
      </c>
      <c r="G146" s="50" t="str">
        <f t="shared" si="14"/>
        <v>Hingst</v>
      </c>
      <c r="H146" s="50">
        <f>IF(ISBLANK(L146),"",DATEDIF(L146,[1]Data!$H$2,"M"))</f>
        <v>33</v>
      </c>
      <c r="I146" s="51">
        <v>44321</v>
      </c>
      <c r="J146" s="52">
        <f>IF(ISBLANK(I146),IF(ISBLANK(H146),"",H146),DATEDIF(I146,[1]Data!$H$2,"M"))</f>
        <v>11</v>
      </c>
      <c r="K146" s="53" t="s">
        <v>356</v>
      </c>
      <c r="L146" s="51">
        <v>43642</v>
      </c>
      <c r="M146" s="53" t="s">
        <v>124</v>
      </c>
      <c r="N146" s="50" t="s">
        <v>253</v>
      </c>
      <c r="O146" s="50">
        <v>11659</v>
      </c>
      <c r="P146" s="50" t="s">
        <v>215</v>
      </c>
      <c r="Q146" s="50" t="s">
        <v>160</v>
      </c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</row>
    <row r="147" spans="1:164" s="10" customFormat="1" x14ac:dyDescent="0.25">
      <c r="A147" s="50">
        <v>2</v>
      </c>
      <c r="B147" s="50"/>
      <c r="C147" s="50">
        <v>144</v>
      </c>
      <c r="D147" s="50">
        <v>607</v>
      </c>
      <c r="E147" s="50" t="str">
        <f t="shared" si="12"/>
        <v>HVIT</v>
      </c>
      <c r="F147" s="50" t="str">
        <f t="shared" si="13"/>
        <v xml:space="preserve">Voksen 24-48 mnd </v>
      </c>
      <c r="G147" s="50" t="str">
        <f t="shared" si="14"/>
        <v>Hingst</v>
      </c>
      <c r="H147" s="50">
        <f>IF(ISBLANK(L147),"",DATEDIF(L147,[1]Data!$H$2,"M"))</f>
        <v>33</v>
      </c>
      <c r="I147" s="51">
        <v>44324</v>
      </c>
      <c r="J147" s="52">
        <f>IF(ISBLANK(I147),IF(ISBLANK(H147),"",H147),DATEDIF(I147,[1]Data!$H$2,"M"))</f>
        <v>11</v>
      </c>
      <c r="K147" s="53" t="s">
        <v>358</v>
      </c>
      <c r="L147" s="54">
        <v>43667</v>
      </c>
      <c r="M147" s="53" t="s">
        <v>263</v>
      </c>
      <c r="N147" s="53" t="s">
        <v>255</v>
      </c>
      <c r="O147" s="53">
        <v>11686</v>
      </c>
      <c r="P147" s="53" t="s">
        <v>52</v>
      </c>
      <c r="Q147" s="53" t="s">
        <v>52</v>
      </c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</row>
    <row r="148" spans="1:164" s="10" customFormat="1" x14ac:dyDescent="0.25">
      <c r="A148" s="50">
        <v>3</v>
      </c>
      <c r="B148" s="50"/>
      <c r="C148" s="50">
        <v>145</v>
      </c>
      <c r="D148" s="50">
        <v>607</v>
      </c>
      <c r="E148" s="50" t="str">
        <f t="shared" si="12"/>
        <v>HVIT</v>
      </c>
      <c r="F148" s="50" t="str">
        <f t="shared" si="13"/>
        <v xml:space="preserve">Voksen 24-48 mnd </v>
      </c>
      <c r="G148" s="50" t="str">
        <f t="shared" si="14"/>
        <v>Hingst</v>
      </c>
      <c r="H148" s="50">
        <f>IF(ISBLANK(L148),"",DATEDIF(L148,[1]Data!$H$2,"M"))</f>
        <v>32</v>
      </c>
      <c r="I148" s="51">
        <v>44321</v>
      </c>
      <c r="J148" s="52">
        <f>IF(ISBLANK(I148),IF(ISBLANK(H148),"",H148),DATEDIF(I148,[1]Data!$H$2,"M"))</f>
        <v>11</v>
      </c>
      <c r="K148" s="53" t="s">
        <v>359</v>
      </c>
      <c r="L148" s="54">
        <v>43677</v>
      </c>
      <c r="M148" s="53" t="s">
        <v>158</v>
      </c>
      <c r="N148" s="50" t="s">
        <v>360</v>
      </c>
      <c r="O148" s="53">
        <v>11723</v>
      </c>
      <c r="P148" s="53" t="s">
        <v>140</v>
      </c>
      <c r="Q148" s="53" t="s">
        <v>303</v>
      </c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</row>
    <row r="149" spans="1:164" s="10" customFormat="1" x14ac:dyDescent="0.25">
      <c r="A149" s="50">
        <v>4</v>
      </c>
      <c r="B149" s="50"/>
      <c r="C149" s="50">
        <v>143</v>
      </c>
      <c r="D149" s="50">
        <v>607</v>
      </c>
      <c r="E149" s="50" t="str">
        <f t="shared" si="12"/>
        <v>HVIT</v>
      </c>
      <c r="F149" s="50" t="str">
        <f t="shared" si="13"/>
        <v xml:space="preserve">Voksen 24-48 mnd </v>
      </c>
      <c r="G149" s="50" t="str">
        <f t="shared" si="14"/>
        <v>Hingst</v>
      </c>
      <c r="H149" s="50">
        <f>IF(ISBLANK(L149),"",DATEDIF(L149,[1]Data!$H$2,"M"))</f>
        <v>33</v>
      </c>
      <c r="I149" s="51">
        <v>44321</v>
      </c>
      <c r="J149" s="52">
        <f>IF(ISBLANK(I149),IF(ISBLANK(H149),"",H149),DATEDIF(I149,[1]Data!$H$2,"M"))</f>
        <v>11</v>
      </c>
      <c r="K149" s="53" t="s">
        <v>357</v>
      </c>
      <c r="L149" s="54">
        <v>43650</v>
      </c>
      <c r="M149" s="53" t="s">
        <v>158</v>
      </c>
      <c r="N149" s="50" t="s">
        <v>353</v>
      </c>
      <c r="O149" s="53">
        <v>12333</v>
      </c>
      <c r="P149" s="53" t="s">
        <v>140</v>
      </c>
      <c r="Q149" s="53" t="s">
        <v>140</v>
      </c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</row>
    <row r="150" spans="1:164" s="13" customFormat="1" x14ac:dyDescent="0.25">
      <c r="A150" s="50">
        <v>5</v>
      </c>
      <c r="B150" s="50"/>
      <c r="C150" s="50">
        <v>146</v>
      </c>
      <c r="D150" s="50">
        <v>607</v>
      </c>
      <c r="E150" s="50" t="str">
        <f t="shared" si="12"/>
        <v>HVIT</v>
      </c>
      <c r="F150" s="50" t="str">
        <f t="shared" si="13"/>
        <v xml:space="preserve">Voksen 24-48 mnd </v>
      </c>
      <c r="G150" s="50" t="str">
        <f t="shared" si="14"/>
        <v>Hingst</v>
      </c>
      <c r="H150" s="50">
        <f>IF(ISBLANK(L150),"",DATEDIF(L150,[1]Data!$H$2,"M"))</f>
        <v>31</v>
      </c>
      <c r="I150" s="51">
        <v>44329</v>
      </c>
      <c r="J150" s="52">
        <f>IF(ISBLANK(I150),IF(ISBLANK(H150),"",H150),DATEDIF(I150,[1]Data!$H$2,"M"))</f>
        <v>11</v>
      </c>
      <c r="K150" s="53" t="s">
        <v>361</v>
      </c>
      <c r="L150" s="54">
        <v>43701</v>
      </c>
      <c r="M150" s="53" t="s">
        <v>263</v>
      </c>
      <c r="N150" s="53" t="s">
        <v>346</v>
      </c>
      <c r="O150" s="53">
        <v>11630</v>
      </c>
      <c r="P150" s="53" t="s">
        <v>243</v>
      </c>
      <c r="Q150" s="53" t="s">
        <v>243</v>
      </c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</row>
    <row r="151" spans="1:164" s="17" customFormat="1" x14ac:dyDescent="0.25">
      <c r="A151" s="50">
        <v>1</v>
      </c>
      <c r="B151" s="50"/>
      <c r="C151" s="50">
        <v>147</v>
      </c>
      <c r="D151" s="50">
        <v>608</v>
      </c>
      <c r="E151" s="50" t="str">
        <f t="shared" si="12"/>
        <v>HVIT</v>
      </c>
      <c r="F151" s="50" t="str">
        <f t="shared" si="13"/>
        <v xml:space="preserve">Senior 48 mnd og over </v>
      </c>
      <c r="G151" s="50" t="str">
        <f t="shared" si="14"/>
        <v>Hingst</v>
      </c>
      <c r="H151" s="50">
        <f>IF(ISBLANK(L151),"",DATEDIF(L151,[1]Data!$H$2,"M"))</f>
        <v>57</v>
      </c>
      <c r="I151" s="51">
        <v>44383</v>
      </c>
      <c r="J151" s="52">
        <f>IF(ISBLANK(I151),IF(ISBLANK(H151),"",H151),DATEDIF(I151,[1]Data!$H$2,"M"))</f>
        <v>9</v>
      </c>
      <c r="K151" s="53" t="s">
        <v>362</v>
      </c>
      <c r="L151" s="54">
        <v>42920</v>
      </c>
      <c r="M151" s="50" t="s">
        <v>363</v>
      </c>
      <c r="N151" s="53" t="s">
        <v>364</v>
      </c>
      <c r="O151" s="53">
        <v>11205</v>
      </c>
      <c r="P151" s="53" t="s">
        <v>140</v>
      </c>
      <c r="Q151" s="53" t="s">
        <v>303</v>
      </c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</row>
    <row r="152" spans="1:164" s="10" customFormat="1" x14ac:dyDescent="0.25">
      <c r="A152" s="50">
        <v>1</v>
      </c>
      <c r="B152" s="50"/>
      <c r="C152" s="50">
        <v>149</v>
      </c>
      <c r="D152" s="50">
        <v>701</v>
      </c>
      <c r="E152" s="50" t="str">
        <f t="shared" si="12"/>
        <v>FLERFARGET/MULTI</v>
      </c>
      <c r="F152" s="50" t="str">
        <f t="shared" si="13"/>
        <v>Alle aldre</v>
      </c>
      <c r="G152" s="50" t="str">
        <f t="shared" si="14"/>
        <v>Hoppe og hingst</v>
      </c>
      <c r="H152" s="50">
        <f>IF(ISBLANK(L152),"",DATEDIF(L152,[1]Data!$H$2,"M"))</f>
        <v>23</v>
      </c>
      <c r="I152" s="51">
        <v>44321</v>
      </c>
      <c r="J152" s="52">
        <f>IF(ISBLANK(I152),IF(ISBLANK(H152),"",H152),DATEDIF(I152,[1]Data!$H$2,"M"))</f>
        <v>11</v>
      </c>
      <c r="K152" s="53" t="s">
        <v>366</v>
      </c>
      <c r="L152" s="54">
        <v>43972</v>
      </c>
      <c r="M152" s="53" t="s">
        <v>124</v>
      </c>
      <c r="N152" s="53" t="s">
        <v>367</v>
      </c>
      <c r="O152" s="53">
        <v>11913</v>
      </c>
      <c r="P152" s="53" t="s">
        <v>160</v>
      </c>
      <c r="Q152" s="53" t="s">
        <v>160</v>
      </c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</row>
    <row r="153" spans="1:164" s="10" customFormat="1" x14ac:dyDescent="0.25">
      <c r="A153" s="50">
        <v>2</v>
      </c>
      <c r="B153" s="50"/>
      <c r="C153" s="50">
        <v>141</v>
      </c>
      <c r="D153" s="50">
        <v>701</v>
      </c>
      <c r="E153" s="50" t="str">
        <f t="shared" si="12"/>
        <v>FLERFARGET/MULTI</v>
      </c>
      <c r="F153" s="50" t="str">
        <f t="shared" si="13"/>
        <v>Alle aldre</v>
      </c>
      <c r="G153" s="50" t="str">
        <f t="shared" si="14"/>
        <v>Hoppe og hingst</v>
      </c>
      <c r="H153" s="50">
        <f>IF(ISBLANK(L153),"",DATEDIF(L153,[1]Data!$H$2,"M"))</f>
        <v>19</v>
      </c>
      <c r="I153" s="51">
        <v>44329</v>
      </c>
      <c r="J153" s="52">
        <f>IF(ISBLANK(I153),IF(ISBLANK(H153),"",H153),DATEDIF(I153,[1]Data!$H$2,"M"))</f>
        <v>11</v>
      </c>
      <c r="K153" s="53" t="s">
        <v>368</v>
      </c>
      <c r="L153" s="54">
        <v>44091</v>
      </c>
      <c r="M153" s="53" t="s">
        <v>241</v>
      </c>
      <c r="N153" s="53" t="s">
        <v>369</v>
      </c>
      <c r="O153" s="53">
        <v>11857</v>
      </c>
      <c r="P153" s="53" t="s">
        <v>243</v>
      </c>
      <c r="Q153" s="53" t="s">
        <v>243</v>
      </c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</row>
    <row r="154" spans="1:164" s="10" customFormat="1" x14ac:dyDescent="0.25">
      <c r="A154" s="50">
        <v>3</v>
      </c>
      <c r="B154" s="50"/>
      <c r="C154" s="50">
        <v>150</v>
      </c>
      <c r="D154" s="50">
        <v>701</v>
      </c>
      <c r="E154" s="50" t="str">
        <f t="shared" si="12"/>
        <v>FLERFARGET/MULTI</v>
      </c>
      <c r="F154" s="50" t="str">
        <f t="shared" si="13"/>
        <v>Alle aldre</v>
      </c>
      <c r="G154" s="50" t="str">
        <f t="shared" si="14"/>
        <v>Hoppe og hingst</v>
      </c>
      <c r="H154" s="50">
        <f>IF(ISBLANK(L154),"",DATEDIF(L154,[1]Data!$H$2,"M"))</f>
        <v>10</v>
      </c>
      <c r="I154" s="51"/>
      <c r="J154" s="52">
        <f>IF(ISBLANK(I154),IF(ISBLANK(H154),"",H154),DATEDIF(I154,[1]Data!$H$2,"M"))</f>
        <v>10</v>
      </c>
      <c r="K154" s="53" t="s">
        <v>370</v>
      </c>
      <c r="L154" s="54">
        <v>44345</v>
      </c>
      <c r="M154" s="53" t="s">
        <v>124</v>
      </c>
      <c r="N154" s="53" t="s">
        <v>371</v>
      </c>
      <c r="O154" s="53">
        <v>12289</v>
      </c>
      <c r="P154" s="53" t="s">
        <v>160</v>
      </c>
      <c r="Q154" s="53" t="s">
        <v>116</v>
      </c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</row>
    <row r="155" spans="1:164" s="10" customFormat="1" x14ac:dyDescent="0.25">
      <c r="A155" s="50">
        <v>4</v>
      </c>
      <c r="B155" s="50"/>
      <c r="C155" s="50">
        <v>148</v>
      </c>
      <c r="D155" s="50">
        <v>701</v>
      </c>
      <c r="E155" s="50" t="str">
        <f t="shared" si="12"/>
        <v>FLERFARGET/MULTI</v>
      </c>
      <c r="F155" s="50" t="str">
        <f t="shared" si="13"/>
        <v>Alle aldre</v>
      </c>
      <c r="G155" s="50" t="str">
        <f t="shared" si="14"/>
        <v>Hoppe og hingst</v>
      </c>
      <c r="H155" s="50">
        <f>IF(ISBLANK(L155),"",DATEDIF(L155,[1]Data!$H$2,"M"))</f>
        <v>34</v>
      </c>
      <c r="I155" s="51">
        <v>44318</v>
      </c>
      <c r="J155" s="52">
        <f>IF(ISBLANK(I155),IF(ISBLANK(H155),"",H155),DATEDIF(I155,[1]Data!$H$2,"M"))</f>
        <v>11</v>
      </c>
      <c r="K155" s="53" t="s">
        <v>365</v>
      </c>
      <c r="L155" s="54">
        <v>43621</v>
      </c>
      <c r="M155" s="53" t="s">
        <v>45</v>
      </c>
      <c r="N155" s="53" t="s">
        <v>245</v>
      </c>
      <c r="O155" s="53">
        <v>11679</v>
      </c>
      <c r="P155" s="53" t="s">
        <v>102</v>
      </c>
      <c r="Q155" s="53" t="s">
        <v>102</v>
      </c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</row>
    <row r="156" spans="1:164" s="10" customFormat="1" x14ac:dyDescent="0.25">
      <c r="A156" s="50">
        <v>5</v>
      </c>
      <c r="B156" s="50"/>
      <c r="C156" s="50">
        <v>39</v>
      </c>
      <c r="D156" s="50">
        <v>701</v>
      </c>
      <c r="E156" s="50" t="str">
        <f t="shared" si="12"/>
        <v>FLERFARGET/MULTI</v>
      </c>
      <c r="F156" s="50" t="str">
        <f t="shared" si="13"/>
        <v>Alle aldre</v>
      </c>
      <c r="G156" s="50" t="str">
        <f t="shared" si="14"/>
        <v>Hoppe og hingst</v>
      </c>
      <c r="H156" s="50">
        <f>IF(ISBLANK(L156),"",DATEDIF(L156,[1]Data!$H$2,"M"))</f>
        <v>8</v>
      </c>
      <c r="I156" s="51"/>
      <c r="J156" s="52">
        <f>IF(ISBLANK(I156),IF(ISBLANK(H156),"",H156),DATEDIF(I156,[1]Data!$H$2,"M"))</f>
        <v>8</v>
      </c>
      <c r="K156" s="53" t="s">
        <v>372</v>
      </c>
      <c r="L156" s="54">
        <v>44414</v>
      </c>
      <c r="M156" s="53" t="s">
        <v>18</v>
      </c>
      <c r="N156" s="53" t="s">
        <v>373</v>
      </c>
      <c r="O156" s="53">
        <v>12186</v>
      </c>
      <c r="P156" s="53" t="s">
        <v>20</v>
      </c>
      <c r="Q156" s="53" t="s">
        <v>20</v>
      </c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</row>
    <row r="157" spans="1:164" s="10" customFormat="1" ht="19" x14ac:dyDescent="0.25">
      <c r="E157" s="10" t="str">
        <f t="shared" si="12"/>
        <v/>
      </c>
      <c r="F157" s="10" t="str">
        <f t="shared" si="13"/>
        <v/>
      </c>
      <c r="G157" s="10" t="str">
        <f t="shared" si="14"/>
        <v/>
      </c>
      <c r="H157" s="10" t="str">
        <f>IF(ISBLANK(L157),"",DATEDIF(L157,[1]Data!$H$2,"M"))</f>
        <v/>
      </c>
      <c r="I157" s="16"/>
      <c r="J157" s="10" t="str">
        <f>IF(ISBLANK(I157),IF(ISBLANK(H157),"",H157),DATEDIF(I157,[1]Data!$H$2,"M"))</f>
        <v/>
      </c>
      <c r="L157" s="16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</row>
    <row r="158" spans="1:164" s="10" customFormat="1" ht="19" customHeight="1" x14ac:dyDescent="0.25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</row>
    <row r="159" spans="1:164" s="10" customFormat="1" ht="22" customHeight="1" x14ac:dyDescent="0.35">
      <c r="C159" s="42"/>
      <c r="D159" s="42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</row>
    <row r="160" spans="1:164" s="10" customFormat="1" ht="22" customHeight="1" x14ac:dyDescent="0.35">
      <c r="C160" s="43"/>
      <c r="D160" s="42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</row>
    <row r="161" spans="3:164" s="10" customFormat="1" ht="22" customHeight="1" x14ac:dyDescent="0.35">
      <c r="C161" s="43"/>
      <c r="D161" s="42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</row>
    <row r="162" spans="3:164" s="10" customFormat="1" ht="22" customHeight="1" x14ac:dyDescent="0.35">
      <c r="C162" s="43"/>
      <c r="D162" s="42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</row>
    <row r="163" spans="3:164" s="10" customFormat="1" ht="22" customHeight="1" x14ac:dyDescent="0.35">
      <c r="C163" s="43"/>
      <c r="D163" s="42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</row>
    <row r="164" spans="3:164" s="10" customFormat="1" ht="22" customHeight="1" x14ac:dyDescent="0.35">
      <c r="C164" s="43"/>
      <c r="D164" s="42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</row>
    <row r="165" spans="3:164" s="10" customFormat="1" ht="22" customHeight="1" x14ac:dyDescent="0.25"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</row>
    <row r="166" spans="3:164" s="10" customFormat="1" ht="22" customHeight="1" x14ac:dyDescent="0.25"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</row>
    <row r="167" spans="3:164" s="10" customFormat="1" ht="22" customHeight="1" x14ac:dyDescent="0.25"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</row>
    <row r="168" spans="3:164" s="10" customFormat="1" ht="22" customHeight="1" x14ac:dyDescent="0.25"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</row>
    <row r="169" spans="3:164" s="10" customFormat="1" ht="22" customHeight="1" x14ac:dyDescent="0.25"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</row>
    <row r="170" spans="3:164" s="10" customFormat="1" ht="22" customHeight="1" x14ac:dyDescent="0.25"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</row>
    <row r="171" spans="3:164" s="10" customFormat="1" ht="22" customHeight="1" x14ac:dyDescent="0.25"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</row>
    <row r="172" spans="3:164" s="10" customFormat="1" ht="22" customHeight="1" x14ac:dyDescent="0.25"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</row>
    <row r="173" spans="3:164" s="10" customFormat="1" ht="22" customHeight="1" x14ac:dyDescent="0.25"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</row>
    <row r="174" spans="3:164" s="10" customFormat="1" ht="22" customHeight="1" x14ac:dyDescent="0.25"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</row>
    <row r="175" spans="3:164" s="10" customFormat="1" ht="22" customHeight="1" x14ac:dyDescent="0.25"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</row>
    <row r="176" spans="3:164" s="10" customFormat="1" ht="22" customHeight="1" x14ac:dyDescent="0.25"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</row>
    <row r="177" spans="18:164" s="10" customFormat="1" ht="22" customHeight="1" x14ac:dyDescent="0.25"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</row>
    <row r="178" spans="18:164" s="10" customFormat="1" ht="22" customHeight="1" x14ac:dyDescent="0.25"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</row>
    <row r="179" spans="18:164" s="10" customFormat="1" ht="22" customHeight="1" x14ac:dyDescent="0.25"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</row>
    <row r="180" spans="18:164" s="10" customFormat="1" ht="22" customHeight="1" x14ac:dyDescent="0.25"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</row>
    <row r="181" spans="18:164" s="10" customFormat="1" ht="22" customHeight="1" x14ac:dyDescent="0.25"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</row>
    <row r="182" spans="18:164" s="10" customFormat="1" ht="22" customHeight="1" x14ac:dyDescent="0.25"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</row>
    <row r="183" spans="18:164" s="10" customFormat="1" ht="22" customHeight="1" x14ac:dyDescent="0.25"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</row>
    <row r="184" spans="18:164" s="10" customFormat="1" ht="22" customHeight="1" x14ac:dyDescent="0.25"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</row>
    <row r="185" spans="18:164" s="10" customFormat="1" ht="22" customHeight="1" x14ac:dyDescent="0.25"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</row>
    <row r="186" spans="18:164" s="10" customFormat="1" ht="22" customHeight="1" x14ac:dyDescent="0.25"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</row>
    <row r="187" spans="18:164" s="10" customFormat="1" ht="22" customHeight="1" x14ac:dyDescent="0.25"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</row>
    <row r="188" spans="18:164" s="10" customFormat="1" ht="22" customHeight="1" x14ac:dyDescent="0.25"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</row>
    <row r="189" spans="18:164" s="10" customFormat="1" ht="22" customHeight="1" x14ac:dyDescent="0.25"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</row>
    <row r="190" spans="18:164" s="10" customFormat="1" ht="22" customHeight="1" x14ac:dyDescent="0.25"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</row>
    <row r="191" spans="18:164" s="10" customFormat="1" ht="22" customHeight="1" x14ac:dyDescent="0.25"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</row>
    <row r="192" spans="18:164" s="10" customFormat="1" ht="22" customHeight="1" x14ac:dyDescent="0.25"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</row>
    <row r="193" spans="18:164" s="10" customFormat="1" ht="22" customHeight="1" x14ac:dyDescent="0.25"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</row>
    <row r="194" spans="18:164" s="10" customFormat="1" ht="22" customHeight="1" x14ac:dyDescent="0.25"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</row>
    <row r="195" spans="18:164" s="10" customFormat="1" ht="22" customHeight="1" x14ac:dyDescent="0.25"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</row>
    <row r="196" spans="18:164" s="10" customFormat="1" ht="22" customHeight="1" x14ac:dyDescent="0.25"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</row>
    <row r="197" spans="18:164" s="10" customFormat="1" ht="22" customHeight="1" x14ac:dyDescent="0.25"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</row>
    <row r="198" spans="18:164" s="10" customFormat="1" ht="22" customHeight="1" x14ac:dyDescent="0.25"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</row>
    <row r="199" spans="18:164" s="10" customFormat="1" ht="22" customHeight="1" x14ac:dyDescent="0.25"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</row>
    <row r="1048572" spans="16:16" ht="22" customHeight="1" x14ac:dyDescent="0.25">
      <c r="P1048572" s="28" t="s">
        <v>140</v>
      </c>
    </row>
  </sheetData>
  <sortState xmlns:xlrd2="http://schemas.microsoft.com/office/spreadsheetml/2017/richdata2" ref="A3:Q157">
    <sortCondition ref="D3:D157"/>
    <sortCondition ref="A3:A157"/>
  </sortState>
  <mergeCells count="1">
    <mergeCell ref="A1:Q1"/>
  </mergeCells>
  <conditionalFormatting sqref="J3:J995">
    <cfRule type="expression" dxfId="0" priority="1">
      <formula>AND(ISNUMBER(J3),J3&gt;12)</formula>
    </cfRule>
  </conditionalFormatting>
  <dataValidations disablePrompts="1" count="1">
    <dataValidation type="list" allowBlank="1" showInputMessage="1" showErrorMessage="1" sqref="D2 D110:D286 D4:D108" xr:uid="{54856325-23D7-DC43-BA7D-B69875AAA954}">
      <formula1>Klassenumre</formula1>
    </dataValidation>
  </dataValidations>
  <pageMargins left="0.59090909090909094" right="0.25" top="0.43" bottom="0.44" header="0.3" footer="0.3"/>
  <pageSetup paperSize="9" scale="18" orientation="portrait" horizontalDpi="0" verticalDpi="0"/>
  <rowBreaks count="1" manualBreakCount="1">
    <brk id="199" max="16383" man="1"/>
  </rowBreaks>
  <colBreaks count="1" manualBreakCount="1">
    <brk id="28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2325-2CB5-D345-9010-FD6CB1AA38DC}">
  <dimension ref="A1:K44"/>
  <sheetViews>
    <sheetView view="pageLayout" zoomScale="43" zoomScaleNormal="75" zoomScaleSheetLayoutView="50" zoomScalePageLayoutView="43" workbookViewId="0">
      <selection activeCell="G53" sqref="G53"/>
    </sheetView>
  </sheetViews>
  <sheetFormatPr baseColWidth="10" defaultColWidth="51.6640625" defaultRowHeight="19" x14ac:dyDescent="0.25"/>
  <cols>
    <col min="1" max="1" width="48.33203125" style="2" customWidth="1"/>
    <col min="2" max="2" width="12" style="2" customWidth="1"/>
    <col min="3" max="3" width="10.6640625" style="2" bestFit="1" customWidth="1"/>
    <col min="4" max="4" width="7.83203125" style="3" customWidth="1"/>
    <col min="5" max="5" width="57.1640625" style="2" bestFit="1" customWidth="1"/>
    <col min="6" max="6" width="23.83203125" style="2" bestFit="1" customWidth="1"/>
    <col min="7" max="7" width="55.83203125" style="2" bestFit="1" customWidth="1"/>
    <col min="8" max="8" width="54.5" style="2" bestFit="1" customWidth="1"/>
    <col min="9" max="9" width="10.6640625" style="2" customWidth="1"/>
    <col min="10" max="11" width="40" style="2" bestFit="1" customWidth="1"/>
    <col min="12" max="12" width="14.5" style="2" bestFit="1" customWidth="1"/>
    <col min="13" max="16384" width="51.6640625" style="2"/>
  </cols>
  <sheetData>
    <row r="1" spans="1:11" ht="47" x14ac:dyDescent="0.55000000000000004">
      <c r="A1" s="130" t="s">
        <v>449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37" x14ac:dyDescent="0.45">
      <c r="A2" s="90"/>
      <c r="B2" s="90"/>
      <c r="C2" s="90"/>
      <c r="D2" s="88"/>
      <c r="E2" s="90"/>
      <c r="F2" s="90"/>
      <c r="G2" s="90"/>
      <c r="H2" s="90"/>
      <c r="I2" s="90"/>
      <c r="J2" s="90"/>
      <c r="K2" s="90"/>
    </row>
    <row r="3" spans="1:11" ht="24" x14ac:dyDescent="0.3">
      <c r="A3" s="89" t="s">
        <v>429</v>
      </c>
      <c r="B3" s="89"/>
      <c r="C3" s="89"/>
      <c r="D3" s="83"/>
      <c r="E3" s="89" t="s">
        <v>427</v>
      </c>
      <c r="F3" s="89" t="s">
        <v>428</v>
      </c>
      <c r="G3" s="89" t="s">
        <v>442</v>
      </c>
      <c r="H3" s="89" t="s">
        <v>443</v>
      </c>
      <c r="I3" s="89" t="s">
        <v>386</v>
      </c>
      <c r="J3" s="89" t="s">
        <v>444</v>
      </c>
      <c r="K3" s="89" t="s">
        <v>445</v>
      </c>
    </row>
    <row r="4" spans="1:11" ht="24" x14ac:dyDescent="0.3">
      <c r="A4" s="92" t="s">
        <v>374</v>
      </c>
      <c r="B4" s="92" t="s">
        <v>437</v>
      </c>
      <c r="C4" s="92" t="s">
        <v>414</v>
      </c>
      <c r="D4" s="85">
        <v>6</v>
      </c>
      <c r="E4" s="91" t="s">
        <v>26</v>
      </c>
      <c r="F4" s="95">
        <v>44024</v>
      </c>
      <c r="G4" s="91" t="s">
        <v>27</v>
      </c>
      <c r="H4" s="91" t="s">
        <v>28</v>
      </c>
      <c r="I4" s="91">
        <v>11937</v>
      </c>
      <c r="J4" s="91" t="s">
        <v>29</v>
      </c>
      <c r="K4" s="91" t="s">
        <v>29</v>
      </c>
    </row>
    <row r="5" spans="1:11" ht="25" x14ac:dyDescent="0.3">
      <c r="A5" s="92" t="s">
        <v>376</v>
      </c>
      <c r="B5" s="92" t="s">
        <v>437</v>
      </c>
      <c r="C5" s="92" t="s">
        <v>414</v>
      </c>
      <c r="D5" s="85">
        <v>1</v>
      </c>
      <c r="E5" s="96" t="s">
        <v>2</v>
      </c>
      <c r="F5" s="97">
        <v>44335</v>
      </c>
      <c r="G5" s="96" t="s">
        <v>3</v>
      </c>
      <c r="H5" s="96" t="s">
        <v>4</v>
      </c>
      <c r="I5" s="96">
        <v>12112</v>
      </c>
      <c r="J5" s="91" t="s">
        <v>5</v>
      </c>
      <c r="K5" s="91" t="s">
        <v>5</v>
      </c>
    </row>
    <row r="6" spans="1:11" ht="24" x14ac:dyDescent="0.3">
      <c r="A6" s="92" t="s">
        <v>374</v>
      </c>
      <c r="B6" s="92" t="s">
        <v>437</v>
      </c>
      <c r="C6" s="92" t="s">
        <v>415</v>
      </c>
      <c r="D6" s="85">
        <v>9</v>
      </c>
      <c r="E6" s="91" t="s">
        <v>34</v>
      </c>
      <c r="F6" s="95">
        <v>44060</v>
      </c>
      <c r="G6" s="91" t="s">
        <v>14</v>
      </c>
      <c r="H6" s="91" t="s">
        <v>35</v>
      </c>
      <c r="I6" s="91">
        <v>12318</v>
      </c>
      <c r="J6" s="91" t="s">
        <v>36</v>
      </c>
      <c r="K6" s="91" t="s">
        <v>5</v>
      </c>
    </row>
    <row r="7" spans="1:11" ht="24" x14ac:dyDescent="0.3">
      <c r="A7" s="92" t="s">
        <v>376</v>
      </c>
      <c r="B7" s="92" t="s">
        <v>437</v>
      </c>
      <c r="C7" s="92" t="s">
        <v>415</v>
      </c>
      <c r="D7" s="85"/>
      <c r="E7" s="91"/>
      <c r="F7" s="91"/>
      <c r="G7" s="91"/>
      <c r="H7" s="91"/>
      <c r="I7" s="91"/>
      <c r="J7" s="91"/>
      <c r="K7" s="91"/>
    </row>
    <row r="8" spans="1:11" ht="25" x14ac:dyDescent="0.3">
      <c r="A8" s="93" t="s">
        <v>374</v>
      </c>
      <c r="B8" s="93" t="s">
        <v>438</v>
      </c>
      <c r="C8" s="93" t="s">
        <v>414</v>
      </c>
      <c r="D8" s="86">
        <v>14</v>
      </c>
      <c r="E8" s="98" t="s">
        <v>50</v>
      </c>
      <c r="F8" s="99">
        <v>43670</v>
      </c>
      <c r="G8" s="98" t="s">
        <v>7</v>
      </c>
      <c r="H8" s="98" t="s">
        <v>51</v>
      </c>
      <c r="I8" s="98">
        <v>11687</v>
      </c>
      <c r="J8" s="98" t="s">
        <v>52</v>
      </c>
      <c r="K8" s="98" t="s">
        <v>52</v>
      </c>
    </row>
    <row r="9" spans="1:11" ht="25" x14ac:dyDescent="0.3">
      <c r="A9" s="93" t="s">
        <v>376</v>
      </c>
      <c r="B9" s="93" t="s">
        <v>438</v>
      </c>
      <c r="C9" s="93" t="s">
        <v>414</v>
      </c>
      <c r="D9" s="86">
        <v>11</v>
      </c>
      <c r="E9" s="98" t="s">
        <v>40</v>
      </c>
      <c r="F9" s="99">
        <v>44338</v>
      </c>
      <c r="G9" s="98" t="s">
        <v>41</v>
      </c>
      <c r="H9" s="98" t="s">
        <v>42</v>
      </c>
      <c r="I9" s="98">
        <v>12160</v>
      </c>
      <c r="J9" s="98" t="s">
        <v>43</v>
      </c>
      <c r="K9" s="98" t="s">
        <v>43</v>
      </c>
    </row>
    <row r="10" spans="1:11" ht="25" x14ac:dyDescent="0.3">
      <c r="A10" s="93" t="s">
        <v>374</v>
      </c>
      <c r="B10" s="93" t="s">
        <v>438</v>
      </c>
      <c r="C10" s="93" t="s">
        <v>415</v>
      </c>
      <c r="D10" s="86">
        <v>21</v>
      </c>
      <c r="E10" s="98" t="s">
        <v>67</v>
      </c>
      <c r="F10" s="99">
        <v>44409</v>
      </c>
      <c r="G10" s="98" t="s">
        <v>57</v>
      </c>
      <c r="H10" s="98" t="s">
        <v>68</v>
      </c>
      <c r="I10" s="98">
        <v>12320</v>
      </c>
      <c r="J10" s="98" t="s">
        <v>69</v>
      </c>
      <c r="K10" s="98" t="s">
        <v>69</v>
      </c>
    </row>
    <row r="11" spans="1:11" ht="25" x14ac:dyDescent="0.3">
      <c r="A11" s="93" t="s">
        <v>376</v>
      </c>
      <c r="B11" s="93" t="s">
        <v>438</v>
      </c>
      <c r="C11" s="93" t="s">
        <v>415</v>
      </c>
      <c r="D11" s="87">
        <v>23</v>
      </c>
      <c r="E11" s="98" t="s">
        <v>75</v>
      </c>
      <c r="F11" s="99">
        <v>43997</v>
      </c>
      <c r="G11" s="94" t="s">
        <v>45</v>
      </c>
      <c r="H11" s="94" t="s">
        <v>46</v>
      </c>
      <c r="I11" s="98">
        <v>12059</v>
      </c>
      <c r="J11" s="98" t="s">
        <v>47</v>
      </c>
      <c r="K11" s="98" t="s">
        <v>47</v>
      </c>
    </row>
    <row r="12" spans="1:11" ht="25" x14ac:dyDescent="0.3">
      <c r="A12" s="92" t="s">
        <v>374</v>
      </c>
      <c r="B12" s="92" t="s">
        <v>439</v>
      </c>
      <c r="C12" s="92" t="s">
        <v>414</v>
      </c>
      <c r="D12" s="85">
        <v>25</v>
      </c>
      <c r="E12" s="96" t="s">
        <v>80</v>
      </c>
      <c r="F12" s="97">
        <v>44334</v>
      </c>
      <c r="G12" s="96" t="s">
        <v>81</v>
      </c>
      <c r="H12" s="96" t="s">
        <v>82</v>
      </c>
      <c r="I12" s="96">
        <v>12255</v>
      </c>
      <c r="J12" s="96" t="s">
        <v>83</v>
      </c>
      <c r="K12" s="96" t="s">
        <v>83</v>
      </c>
    </row>
    <row r="13" spans="1:11" ht="25" x14ac:dyDescent="0.3">
      <c r="A13" s="92" t="s">
        <v>376</v>
      </c>
      <c r="B13" s="92" t="s">
        <v>439</v>
      </c>
      <c r="C13" s="92" t="s">
        <v>414</v>
      </c>
      <c r="D13" s="85">
        <v>27</v>
      </c>
      <c r="E13" s="96" t="s">
        <v>86</v>
      </c>
      <c r="F13" s="97">
        <v>44371</v>
      </c>
      <c r="G13" s="96" t="s">
        <v>87</v>
      </c>
      <c r="H13" s="96" t="s">
        <v>88</v>
      </c>
      <c r="I13" s="96">
        <v>12260</v>
      </c>
      <c r="J13" s="96" t="s">
        <v>83</v>
      </c>
      <c r="K13" s="96" t="s">
        <v>83</v>
      </c>
    </row>
    <row r="14" spans="1:11" ht="25" x14ac:dyDescent="0.3">
      <c r="A14" s="92" t="s">
        <v>374</v>
      </c>
      <c r="B14" s="92" t="s">
        <v>439</v>
      </c>
      <c r="C14" s="92" t="s">
        <v>415</v>
      </c>
      <c r="D14" s="85">
        <v>45</v>
      </c>
      <c r="E14" s="96" t="s">
        <v>141</v>
      </c>
      <c r="F14" s="97">
        <v>43280</v>
      </c>
      <c r="G14" s="96" t="s">
        <v>93</v>
      </c>
      <c r="H14" s="96" t="s">
        <v>142</v>
      </c>
      <c r="I14" s="96">
        <v>11414</v>
      </c>
      <c r="J14" s="96" t="s">
        <v>143</v>
      </c>
      <c r="K14" s="96" t="s">
        <v>143</v>
      </c>
    </row>
    <row r="15" spans="1:11" ht="25" x14ac:dyDescent="0.3">
      <c r="A15" s="92" t="s">
        <v>376</v>
      </c>
      <c r="B15" s="92" t="s">
        <v>439</v>
      </c>
      <c r="C15" s="92" t="s">
        <v>415</v>
      </c>
      <c r="D15" s="85">
        <v>37</v>
      </c>
      <c r="E15" s="96" t="s">
        <v>120</v>
      </c>
      <c r="F15" s="97">
        <v>44400</v>
      </c>
      <c r="G15" s="96" t="s">
        <v>121</v>
      </c>
      <c r="H15" s="96" t="s">
        <v>122</v>
      </c>
      <c r="I15" s="96">
        <v>12264</v>
      </c>
      <c r="J15" s="96" t="s">
        <v>83</v>
      </c>
      <c r="K15" s="96" t="s">
        <v>83</v>
      </c>
    </row>
    <row r="16" spans="1:11" ht="25" x14ac:dyDescent="0.3">
      <c r="A16" s="93" t="s">
        <v>374</v>
      </c>
      <c r="B16" s="93" t="s">
        <v>377</v>
      </c>
      <c r="C16" s="93" t="s">
        <v>414</v>
      </c>
      <c r="D16" s="87">
        <v>56</v>
      </c>
      <c r="E16" s="98" t="s">
        <v>162</v>
      </c>
      <c r="F16" s="99">
        <v>43990</v>
      </c>
      <c r="G16" s="98" t="s">
        <v>121</v>
      </c>
      <c r="H16" s="98" t="s">
        <v>122</v>
      </c>
      <c r="I16" s="98">
        <v>11776</v>
      </c>
      <c r="J16" s="98" t="s">
        <v>83</v>
      </c>
      <c r="K16" s="98" t="s">
        <v>83</v>
      </c>
    </row>
    <row r="17" spans="1:11" ht="25" x14ac:dyDescent="0.3">
      <c r="A17" s="93" t="s">
        <v>376</v>
      </c>
      <c r="B17" s="93" t="s">
        <v>377</v>
      </c>
      <c r="C17" s="93" t="s">
        <v>414</v>
      </c>
      <c r="D17" s="87">
        <v>49</v>
      </c>
      <c r="E17" s="98" t="s">
        <v>150</v>
      </c>
      <c r="F17" s="99">
        <v>44380</v>
      </c>
      <c r="G17" s="98" t="s">
        <v>121</v>
      </c>
      <c r="H17" s="98" t="s">
        <v>151</v>
      </c>
      <c r="I17" s="98">
        <v>12263</v>
      </c>
      <c r="J17" s="98" t="s">
        <v>83</v>
      </c>
      <c r="K17" s="98" t="s">
        <v>83</v>
      </c>
    </row>
    <row r="18" spans="1:11" ht="25" x14ac:dyDescent="0.3">
      <c r="A18" s="93" t="s">
        <v>374</v>
      </c>
      <c r="B18" s="93" t="s">
        <v>377</v>
      </c>
      <c r="C18" s="93" t="s">
        <v>415</v>
      </c>
      <c r="D18" s="87">
        <v>64</v>
      </c>
      <c r="E18" s="98" t="s">
        <v>185</v>
      </c>
      <c r="F18" s="99">
        <v>44408</v>
      </c>
      <c r="G18" s="98" t="s">
        <v>81</v>
      </c>
      <c r="H18" s="98" t="s">
        <v>186</v>
      </c>
      <c r="I18" s="98">
        <v>12267</v>
      </c>
      <c r="J18" s="98" t="s">
        <v>83</v>
      </c>
      <c r="K18" s="98" t="s">
        <v>83</v>
      </c>
    </row>
    <row r="19" spans="1:11" ht="25" x14ac:dyDescent="0.3">
      <c r="A19" s="93" t="s">
        <v>376</v>
      </c>
      <c r="B19" s="93" t="s">
        <v>377</v>
      </c>
      <c r="C19" s="93" t="s">
        <v>415</v>
      </c>
      <c r="D19" s="87">
        <v>78</v>
      </c>
      <c r="E19" s="98" t="s">
        <v>217</v>
      </c>
      <c r="F19" s="99">
        <v>43689</v>
      </c>
      <c r="G19" s="98" t="s">
        <v>218</v>
      </c>
      <c r="H19" s="98" t="s">
        <v>219</v>
      </c>
      <c r="I19" s="98">
        <v>11645</v>
      </c>
      <c r="J19" s="98" t="s">
        <v>166</v>
      </c>
      <c r="K19" s="98" t="s">
        <v>166</v>
      </c>
    </row>
    <row r="20" spans="1:11" ht="25" x14ac:dyDescent="0.3">
      <c r="A20" s="92" t="s">
        <v>374</v>
      </c>
      <c r="B20" s="92" t="s">
        <v>440</v>
      </c>
      <c r="C20" s="92" t="s">
        <v>414</v>
      </c>
      <c r="D20" s="85">
        <v>84</v>
      </c>
      <c r="E20" s="96" t="s">
        <v>233</v>
      </c>
      <c r="F20" s="97">
        <v>44057</v>
      </c>
      <c r="G20" s="96" t="s">
        <v>164</v>
      </c>
      <c r="H20" s="96" t="s">
        <v>219</v>
      </c>
      <c r="I20" s="96">
        <v>11860</v>
      </c>
      <c r="J20" s="96" t="s">
        <v>166</v>
      </c>
      <c r="K20" s="96" t="s">
        <v>166</v>
      </c>
    </row>
    <row r="21" spans="1:11" ht="25" x14ac:dyDescent="0.3">
      <c r="A21" s="92" t="s">
        <v>376</v>
      </c>
      <c r="B21" s="92" t="s">
        <v>440</v>
      </c>
      <c r="C21" s="92" t="s">
        <v>414</v>
      </c>
      <c r="D21" s="85">
        <v>80</v>
      </c>
      <c r="E21" s="96" t="s">
        <v>222</v>
      </c>
      <c r="F21" s="97">
        <v>44332</v>
      </c>
      <c r="G21" s="96" t="s">
        <v>145</v>
      </c>
      <c r="H21" s="96" t="s">
        <v>196</v>
      </c>
      <c r="I21" s="96">
        <v>12291</v>
      </c>
      <c r="J21" s="96" t="s">
        <v>160</v>
      </c>
      <c r="K21" s="96" t="s">
        <v>160</v>
      </c>
    </row>
    <row r="22" spans="1:11" ht="25" x14ac:dyDescent="0.3">
      <c r="A22" s="92" t="s">
        <v>374</v>
      </c>
      <c r="B22" s="92" t="s">
        <v>440</v>
      </c>
      <c r="C22" s="92" t="s">
        <v>415</v>
      </c>
      <c r="D22" s="85">
        <v>99</v>
      </c>
      <c r="E22" s="96" t="s">
        <v>271</v>
      </c>
      <c r="F22" s="97">
        <v>43018</v>
      </c>
      <c r="G22" s="96" t="s">
        <v>272</v>
      </c>
      <c r="H22" s="96" t="s">
        <v>273</v>
      </c>
      <c r="I22" s="96">
        <v>11917</v>
      </c>
      <c r="J22" s="96" t="s">
        <v>160</v>
      </c>
      <c r="K22" s="96" t="s">
        <v>160</v>
      </c>
    </row>
    <row r="23" spans="1:11" ht="25" x14ac:dyDescent="0.3">
      <c r="A23" s="92" t="s">
        <v>376</v>
      </c>
      <c r="B23" s="92" t="s">
        <v>440</v>
      </c>
      <c r="C23" s="92" t="s">
        <v>415</v>
      </c>
      <c r="D23" s="85">
        <v>77</v>
      </c>
      <c r="E23" s="91" t="s">
        <v>262</v>
      </c>
      <c r="F23" s="95">
        <v>43637</v>
      </c>
      <c r="G23" s="91" t="s">
        <v>263</v>
      </c>
      <c r="H23" s="91" t="s">
        <v>264</v>
      </c>
      <c r="I23" s="91">
        <v>11632</v>
      </c>
      <c r="J23" s="96" t="s">
        <v>265</v>
      </c>
      <c r="K23" s="96" t="s">
        <v>265</v>
      </c>
    </row>
    <row r="24" spans="1:11" ht="25" x14ac:dyDescent="0.3">
      <c r="A24" s="93" t="s">
        <v>374</v>
      </c>
      <c r="B24" s="93" t="s">
        <v>441</v>
      </c>
      <c r="C24" s="93" t="s">
        <v>414</v>
      </c>
      <c r="D24" s="87">
        <v>103</v>
      </c>
      <c r="E24" s="98" t="s">
        <v>278</v>
      </c>
      <c r="F24" s="99">
        <v>44365</v>
      </c>
      <c r="G24" s="98" t="s">
        <v>121</v>
      </c>
      <c r="H24" s="98" t="s">
        <v>279</v>
      </c>
      <c r="I24" s="98">
        <v>12257</v>
      </c>
      <c r="J24" s="98" t="s">
        <v>83</v>
      </c>
      <c r="K24" s="98" t="s">
        <v>83</v>
      </c>
    </row>
    <row r="25" spans="1:11" ht="25" x14ac:dyDescent="0.3">
      <c r="A25" s="93" t="s">
        <v>376</v>
      </c>
      <c r="B25" s="93" t="s">
        <v>441</v>
      </c>
      <c r="C25" s="93" t="s">
        <v>414</v>
      </c>
      <c r="D25" s="87">
        <v>102</v>
      </c>
      <c r="E25" s="98" t="s">
        <v>276</v>
      </c>
      <c r="F25" s="99">
        <v>44362</v>
      </c>
      <c r="G25" s="98" t="s">
        <v>145</v>
      </c>
      <c r="H25" s="98" t="s">
        <v>277</v>
      </c>
      <c r="I25" s="98">
        <v>12300</v>
      </c>
      <c r="J25" s="98" t="s">
        <v>201</v>
      </c>
      <c r="K25" s="98" t="s">
        <v>201</v>
      </c>
    </row>
    <row r="26" spans="1:11" ht="25" x14ac:dyDescent="0.3">
      <c r="A26" s="93" t="s">
        <v>374</v>
      </c>
      <c r="B26" s="93" t="s">
        <v>441</v>
      </c>
      <c r="C26" s="93" t="s">
        <v>415</v>
      </c>
      <c r="D26" s="87">
        <v>133</v>
      </c>
      <c r="E26" s="98" t="s">
        <v>343</v>
      </c>
      <c r="F26" s="99">
        <v>44436</v>
      </c>
      <c r="G26" s="98" t="s">
        <v>263</v>
      </c>
      <c r="H26" s="98" t="s">
        <v>270</v>
      </c>
      <c r="I26" s="98">
        <v>12241</v>
      </c>
      <c r="J26" s="98" t="s">
        <v>265</v>
      </c>
      <c r="K26" s="98" t="s">
        <v>265</v>
      </c>
    </row>
    <row r="27" spans="1:11" ht="25" x14ac:dyDescent="0.3">
      <c r="A27" s="93" t="s">
        <v>376</v>
      </c>
      <c r="B27" s="93" t="s">
        <v>441</v>
      </c>
      <c r="C27" s="93" t="s">
        <v>415</v>
      </c>
      <c r="D27" s="87">
        <v>131</v>
      </c>
      <c r="E27" s="98" t="s">
        <v>338</v>
      </c>
      <c r="F27" s="99">
        <v>44425</v>
      </c>
      <c r="G27" s="98" t="s">
        <v>289</v>
      </c>
      <c r="H27" s="98" t="s">
        <v>339</v>
      </c>
      <c r="I27" s="98">
        <v>12268</v>
      </c>
      <c r="J27" s="98" t="s">
        <v>83</v>
      </c>
      <c r="K27" s="98" t="s">
        <v>83</v>
      </c>
    </row>
    <row r="28" spans="1:11" ht="24" x14ac:dyDescent="0.3">
      <c r="A28" s="82"/>
      <c r="B28" s="82"/>
      <c r="C28" s="82"/>
      <c r="D28" s="87"/>
      <c r="E28" s="82"/>
      <c r="F28" s="82"/>
      <c r="G28" s="82"/>
      <c r="H28" s="82"/>
      <c r="I28" s="82"/>
      <c r="J28" s="82"/>
      <c r="K28" s="82"/>
    </row>
    <row r="29" spans="1:11" ht="25" x14ac:dyDescent="0.3">
      <c r="A29" s="108" t="s">
        <v>378</v>
      </c>
      <c r="B29" s="109" t="s">
        <v>377</v>
      </c>
      <c r="C29" s="109" t="s">
        <v>414</v>
      </c>
      <c r="D29" s="110">
        <v>56</v>
      </c>
      <c r="E29" s="111" t="s">
        <v>162</v>
      </c>
      <c r="F29" s="109" t="s">
        <v>387</v>
      </c>
      <c r="G29" s="100" t="s">
        <v>433</v>
      </c>
      <c r="H29" s="82"/>
      <c r="I29" s="82"/>
      <c r="J29" s="82"/>
      <c r="K29" s="82"/>
    </row>
    <row r="30" spans="1:11" ht="25" x14ac:dyDescent="0.3">
      <c r="A30" s="108" t="s">
        <v>379</v>
      </c>
      <c r="B30" s="109" t="s">
        <v>440</v>
      </c>
      <c r="C30" s="109" t="s">
        <v>415</v>
      </c>
      <c r="D30" s="110">
        <v>99</v>
      </c>
      <c r="E30" s="111" t="s">
        <v>271</v>
      </c>
      <c r="F30" s="109" t="s">
        <v>160</v>
      </c>
      <c r="G30" s="100" t="s">
        <v>434</v>
      </c>
      <c r="H30" s="82"/>
      <c r="I30" s="82"/>
      <c r="J30" s="82"/>
      <c r="K30" s="82"/>
    </row>
    <row r="31" spans="1:11" ht="24" x14ac:dyDescent="0.3">
      <c r="A31" s="101"/>
      <c r="B31" s="106"/>
      <c r="C31" s="106"/>
      <c r="D31" s="105"/>
      <c r="E31" s="106"/>
      <c r="F31" s="106"/>
      <c r="G31" s="101"/>
      <c r="H31" s="82"/>
      <c r="I31" s="82"/>
      <c r="J31" s="82"/>
      <c r="K31" s="82"/>
    </row>
    <row r="32" spans="1:11" s="1" customFormat="1" ht="25" x14ac:dyDescent="0.3">
      <c r="A32" s="112" t="s">
        <v>380</v>
      </c>
      <c r="B32" s="113" t="s">
        <v>440</v>
      </c>
      <c r="C32" s="113" t="s">
        <v>415</v>
      </c>
      <c r="D32" s="114">
        <v>99</v>
      </c>
      <c r="E32" s="115" t="s">
        <v>271</v>
      </c>
      <c r="F32" s="113" t="s">
        <v>160</v>
      </c>
      <c r="G32" s="112"/>
      <c r="H32" s="84"/>
      <c r="I32" s="84"/>
      <c r="J32" s="84"/>
      <c r="K32" s="84"/>
    </row>
    <row r="33" spans="1:11" ht="24" x14ac:dyDescent="0.3">
      <c r="A33" s="101"/>
      <c r="B33" s="106"/>
      <c r="C33" s="106"/>
      <c r="D33" s="105"/>
      <c r="E33" s="116"/>
      <c r="F33" s="106"/>
      <c r="G33" s="101"/>
      <c r="H33" s="82"/>
      <c r="I33" s="82"/>
      <c r="J33" s="82"/>
      <c r="K33" s="82"/>
    </row>
    <row r="34" spans="1:11" ht="24" x14ac:dyDescent="0.3">
      <c r="A34" s="117" t="s">
        <v>381</v>
      </c>
      <c r="B34" s="118"/>
      <c r="C34" s="118"/>
      <c r="D34" s="119"/>
      <c r="E34" s="118" t="s">
        <v>390</v>
      </c>
      <c r="F34" s="118" t="s">
        <v>160</v>
      </c>
      <c r="G34" s="102" t="s">
        <v>431</v>
      </c>
      <c r="H34" s="82"/>
      <c r="I34" s="82"/>
      <c r="J34" s="82"/>
      <c r="K34" s="82"/>
    </row>
    <row r="35" spans="1:11" ht="24" x14ac:dyDescent="0.3">
      <c r="A35" s="117" t="s">
        <v>382</v>
      </c>
      <c r="B35" s="118"/>
      <c r="C35" s="118"/>
      <c r="D35" s="119"/>
      <c r="E35" s="120" t="s">
        <v>87</v>
      </c>
      <c r="F35" s="118" t="s">
        <v>110</v>
      </c>
      <c r="G35" s="102" t="s">
        <v>430</v>
      </c>
      <c r="H35" s="82"/>
      <c r="I35" s="82"/>
      <c r="J35" s="82"/>
      <c r="K35" s="82"/>
    </row>
    <row r="36" spans="1:11" ht="24" x14ac:dyDescent="0.3">
      <c r="A36" s="117" t="s">
        <v>383</v>
      </c>
      <c r="B36" s="118"/>
      <c r="C36" s="118"/>
      <c r="D36" s="119"/>
      <c r="E36" s="120" t="s">
        <v>391</v>
      </c>
      <c r="F36" s="118" t="s">
        <v>160</v>
      </c>
      <c r="G36" s="102" t="s">
        <v>446</v>
      </c>
      <c r="H36" s="82"/>
      <c r="I36" s="82"/>
      <c r="J36" s="82"/>
      <c r="K36" s="82"/>
    </row>
    <row r="37" spans="1:11" ht="25" x14ac:dyDescent="0.3">
      <c r="A37" s="117" t="s">
        <v>384</v>
      </c>
      <c r="B37" s="118"/>
      <c r="C37" s="118"/>
      <c r="D37" s="119"/>
      <c r="E37" s="121" t="s">
        <v>125</v>
      </c>
      <c r="F37" s="118" t="s">
        <v>389</v>
      </c>
      <c r="G37" s="102" t="s">
        <v>432</v>
      </c>
      <c r="H37" s="82"/>
      <c r="I37" s="82"/>
      <c r="J37" s="82"/>
      <c r="K37" s="82"/>
    </row>
    <row r="38" spans="1:11" ht="24" x14ac:dyDescent="0.3">
      <c r="A38" s="101"/>
      <c r="B38" s="106"/>
      <c r="C38" s="106"/>
      <c r="D38" s="105"/>
      <c r="E38" s="116"/>
      <c r="F38" s="106"/>
      <c r="G38" s="103"/>
      <c r="H38" s="82"/>
      <c r="I38" s="82"/>
      <c r="J38" s="82"/>
      <c r="K38" s="82"/>
    </row>
    <row r="39" spans="1:11" ht="24" x14ac:dyDescent="0.3">
      <c r="A39" s="122" t="s">
        <v>385</v>
      </c>
      <c r="B39" s="123" t="s">
        <v>440</v>
      </c>
      <c r="C39" s="123" t="s">
        <v>414</v>
      </c>
      <c r="D39" s="124">
        <v>84</v>
      </c>
      <c r="E39" s="123" t="s">
        <v>392</v>
      </c>
      <c r="F39" s="123" t="s">
        <v>388</v>
      </c>
      <c r="G39" s="104" t="s">
        <v>436</v>
      </c>
      <c r="H39" s="82"/>
      <c r="I39" s="82"/>
      <c r="J39" s="82"/>
      <c r="K39" s="82"/>
    </row>
    <row r="40" spans="1:11" ht="24" x14ac:dyDescent="0.3">
      <c r="A40" s="101"/>
      <c r="B40" s="105"/>
      <c r="C40" s="105"/>
      <c r="D40" s="105"/>
      <c r="E40" s="106"/>
      <c r="F40" s="106"/>
      <c r="G40" s="103"/>
      <c r="H40" s="82"/>
      <c r="I40" s="82"/>
      <c r="J40" s="82"/>
      <c r="K40" s="82"/>
    </row>
    <row r="41" spans="1:11" ht="24" x14ac:dyDescent="0.3">
      <c r="A41" s="125" t="s">
        <v>447</v>
      </c>
      <c r="B41" s="126"/>
      <c r="C41" s="126"/>
      <c r="D41" s="126"/>
      <c r="E41" s="127" t="s">
        <v>343</v>
      </c>
      <c r="F41" s="127" t="s">
        <v>265</v>
      </c>
      <c r="G41" s="107" t="s">
        <v>435</v>
      </c>
      <c r="H41" s="82"/>
      <c r="I41" s="82"/>
      <c r="J41" s="82"/>
      <c r="K41" s="82"/>
    </row>
    <row r="42" spans="1:11" ht="24" x14ac:dyDescent="0.3">
      <c r="A42" s="82"/>
      <c r="B42" s="82"/>
      <c r="C42" s="82"/>
      <c r="D42" s="87"/>
      <c r="E42" s="82"/>
      <c r="F42" s="82"/>
      <c r="G42" s="82"/>
      <c r="H42" s="82"/>
      <c r="I42" s="82"/>
      <c r="J42" s="82"/>
      <c r="K42" s="82"/>
    </row>
    <row r="43" spans="1:11" ht="24" x14ac:dyDescent="0.3">
      <c r="A43" s="82"/>
      <c r="B43" s="82"/>
      <c r="C43" s="82"/>
      <c r="D43" s="87"/>
      <c r="E43" s="82"/>
      <c r="F43" s="82"/>
      <c r="G43" s="82"/>
      <c r="H43" s="82"/>
      <c r="I43" s="82"/>
      <c r="J43" s="82"/>
      <c r="K43" s="82"/>
    </row>
    <row r="44" spans="1:11" ht="24" x14ac:dyDescent="0.3">
      <c r="A44" s="82"/>
      <c r="B44" s="82"/>
      <c r="C44" s="82"/>
      <c r="D44" s="87"/>
      <c r="E44" s="82"/>
      <c r="F44" s="82"/>
      <c r="G44" s="82"/>
      <c r="H44" s="82"/>
      <c r="I44" s="82"/>
      <c r="J44" s="82"/>
      <c r="K44" s="82"/>
    </row>
  </sheetData>
  <mergeCells count="1">
    <mergeCell ref="A1:K1"/>
  </mergeCells>
  <pageMargins left="0.7" right="0.7" top="0.75" bottom="0.75" header="0.3" footer="0.3"/>
  <pageSetup paperSize="9" scale="33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Results</vt:lpstr>
      <vt:lpstr>Champions</vt:lpstr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Moskaug</dc:creator>
  <cp:lastModifiedBy>Christiane Moskaug</cp:lastModifiedBy>
  <cp:lastPrinted>2022-04-27T09:24:21Z</cp:lastPrinted>
  <dcterms:created xsi:type="dcterms:W3CDTF">2022-04-26T14:27:55Z</dcterms:created>
  <dcterms:modified xsi:type="dcterms:W3CDTF">2022-04-27T09:26:03Z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768ce0-ceaf-4778-8ab1-e65d26fe9939_Enabled">
    <vt:lpwstr>true</vt:lpwstr>
  </property>
  <property fmtid="{D5CDD505-2E9C-101B-9397-08002B2CF9AE}" pid="3" name="MSIP_Label_06768ce0-ceaf-4778-8ab1-e65d26fe9939_SetDate">
    <vt:lpwstr>2022-04-26T14:27:55Z</vt:lpwstr>
  </property>
  <property fmtid="{D5CDD505-2E9C-101B-9397-08002B2CF9AE}" pid="4" name="MSIP_Label_06768ce0-ceaf-4778-8ab1-e65d26fe9939_Method">
    <vt:lpwstr>Standard</vt:lpwstr>
  </property>
  <property fmtid="{D5CDD505-2E9C-101B-9397-08002B2CF9AE}" pid="5" name="MSIP_Label_06768ce0-ceaf-4778-8ab1-e65d26fe9939_Name">
    <vt:lpwstr>Begrenset - PROD</vt:lpwstr>
  </property>
  <property fmtid="{D5CDD505-2E9C-101B-9397-08002B2CF9AE}" pid="6" name="MSIP_Label_06768ce0-ceaf-4778-8ab1-e65d26fe9939_SiteId">
    <vt:lpwstr>3d50ddd4-00a1-4ab7-9788-decf14a8728f</vt:lpwstr>
  </property>
  <property fmtid="{D5CDD505-2E9C-101B-9397-08002B2CF9AE}" pid="7" name="MSIP_Label_06768ce0-ceaf-4778-8ab1-e65d26fe9939_ActionId">
    <vt:lpwstr>b2a0ddad-b604-4234-a08f-bb16cb1ada1f</vt:lpwstr>
  </property>
  <property fmtid="{D5CDD505-2E9C-101B-9397-08002B2CF9AE}" pid="8" name="MSIP_Label_06768ce0-ceaf-4778-8ab1-e65d26fe9939_ContentBits">
    <vt:lpwstr>0</vt:lpwstr>
  </property>
</Properties>
</file>